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TR\Bereich\Eigene Dateien\Maria Neubauer\"/>
    </mc:Choice>
  </mc:AlternateContent>
  <bookViews>
    <workbookView xWindow="0" yWindow="0" windowWidth="23040" windowHeight="9210" tabRatio="879" firstSheet="2" activeTab="3"/>
  </bookViews>
  <sheets>
    <sheet name="Introduction" sheetId="5" r:id="rId1"/>
    <sheet name="Completion Instructions" sheetId="6" r:id="rId2"/>
    <sheet name="FAQ" sheetId="7" r:id="rId3"/>
    <sheet name="A. HTT General" sheetId="28" r:id="rId4"/>
    <sheet name="B1. HTT Mortgage Assets" sheetId="9" r:id="rId5"/>
    <sheet name="B2. HTT Public Sector Assets" sheetId="10" state="hidden" r:id="rId6"/>
    <sheet name="B3. HTT Shipping Assets" sheetId="11" state="hidden" r:id="rId7"/>
    <sheet name="C. HTT Harmonised Glossary" sheetId="12" r:id="rId8"/>
    <sheet name="erweitertes vdp-Template" sheetId="23" r:id="rId9"/>
    <sheet name="extended vdp-Template" sheetId="24" r:id="rId10"/>
    <sheet name="E. Optional ECB-ECAIs data" sheetId="18" r:id="rId11"/>
    <sheet name="F1. Optional Sustainable M data" sheetId="19" r:id="rId12"/>
    <sheet name="Temp. Optional COVID 19 imp" sheetId="22" r:id="rId13"/>
    <sheet name="vdp-Glossar (D)" sheetId="25" r:id="rId14"/>
    <sheet name="vdp glossary (E) " sheetId="26" r:id="rId15"/>
    <sheet name="Disclaimer" sheetId="27" r:id="rId16"/>
  </sheets>
  <definedNames>
    <definedName name="_xlnm._FilterDatabase" localSheetId="4" hidden="1">'B1. HTT Mortgage Assets'!$A$11:$D$187</definedName>
    <definedName name="_xlnm._FilterDatabase" localSheetId="14" hidden="1">'vdp glossary (E) '!$A$1:$E$1</definedName>
    <definedName name="_xlnm._FilterDatabase" localSheetId="13" hidden="1">'vdp-Glossar (D)'!$A$1:$E$1</definedName>
    <definedName name="_xlnm.Print_Area" localSheetId="3">'A. HTT General'!$A$1:$Z$65000</definedName>
    <definedName name="_xlnm.Print_Area" localSheetId="4">'B1. HTT Mortgage Assets'!$A$1:$G$512</definedName>
    <definedName name="_xlnm.Print_Area" localSheetId="5">'B2. HTT Public Sector Assets'!$A$1:$G$179</definedName>
    <definedName name="_xlnm.Print_Area" localSheetId="6">'B3. HTT Shipping Assets'!$A$1:$G$211</definedName>
    <definedName name="_xlnm.Print_Area" localSheetId="7">'C. HTT Harmonised Glossary'!$A$1:$C$57</definedName>
    <definedName name="_xlnm.Print_Area" localSheetId="1">'Completion Instructions'!$B$2:$J$71</definedName>
    <definedName name="_xlnm.Print_Area" localSheetId="10">'E. Optional ECB-ECAIs data'!$A$2:$G$72</definedName>
    <definedName name="_xlnm.Print_Area" localSheetId="8">'erweitertes vdp-Template'!$A$1:$H$39</definedName>
    <definedName name="_xlnm.Print_Area" localSheetId="9">'extended vdp-Template'!$A$1:$H$39</definedName>
    <definedName name="_xlnm.Print_Area" localSheetId="2">FAQ!$A$1:$C$28</definedName>
    <definedName name="_xlnm.Print_Area" localSheetId="0">Introduction!$B$2:$J$43</definedName>
    <definedName name="_xlnm.Print_Titles" localSheetId="2">FAQ!$4:$4</definedName>
    <definedName name="_xlnm.Print_Titles" localSheetId="14">'vdp glossary (E) '!$1:$1</definedName>
    <definedName name="_xlnm.Print_Titles" localSheetId="13">'vdp-Glossar (D)'!$1:$1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27" i="28" l="1"/>
  <c r="F227" i="28"/>
  <c r="G226" i="28"/>
  <c r="F226" i="28"/>
  <c r="G225" i="28"/>
  <c r="F225" i="28"/>
  <c r="G224" i="28"/>
  <c r="F224" i="28"/>
  <c r="G223" i="28"/>
  <c r="F223" i="28"/>
  <c r="G222" i="28"/>
  <c r="F222" i="28"/>
  <c r="G221" i="28"/>
  <c r="F221" i="28"/>
  <c r="F220" i="28"/>
  <c r="C220" i="28"/>
  <c r="G219" i="28"/>
  <c r="F219" i="28"/>
  <c r="G218" i="28"/>
  <c r="F218" i="28"/>
  <c r="G217" i="28"/>
  <c r="F217" i="28"/>
  <c r="F215" i="28"/>
  <c r="F211" i="28"/>
  <c r="C208" i="28"/>
  <c r="F203" i="28"/>
  <c r="F199" i="28"/>
  <c r="F195" i="28"/>
  <c r="F182" i="28"/>
  <c r="C179" i="28"/>
  <c r="F174" i="28"/>
  <c r="D167" i="28"/>
  <c r="G166" i="28" s="1"/>
  <c r="C167" i="28"/>
  <c r="G165" i="28"/>
  <c r="F165" i="28"/>
  <c r="F156" i="28"/>
  <c r="D155" i="28"/>
  <c r="G161" i="28" s="1"/>
  <c r="C155" i="28"/>
  <c r="F158" i="28" s="1"/>
  <c r="G153" i="28"/>
  <c r="F153" i="28"/>
  <c r="G151" i="28"/>
  <c r="F151" i="28"/>
  <c r="G149" i="28"/>
  <c r="F149" i="28"/>
  <c r="G147" i="28"/>
  <c r="F147" i="28"/>
  <c r="G145" i="28"/>
  <c r="F145" i="28"/>
  <c r="G143" i="28"/>
  <c r="F143" i="28"/>
  <c r="G141" i="28"/>
  <c r="F141" i="28"/>
  <c r="G139" i="28"/>
  <c r="F139" i="28"/>
  <c r="D129" i="28"/>
  <c r="G135" i="28" s="1"/>
  <c r="C129" i="28"/>
  <c r="G127" i="28"/>
  <c r="G125" i="28"/>
  <c r="F125" i="28"/>
  <c r="G123" i="28"/>
  <c r="G121" i="28"/>
  <c r="F121" i="28"/>
  <c r="G119" i="28"/>
  <c r="F118" i="28"/>
  <c r="G117" i="28"/>
  <c r="G115" i="28"/>
  <c r="G113" i="28"/>
  <c r="F113" i="28"/>
  <c r="D100" i="28"/>
  <c r="G104" i="28" s="1"/>
  <c r="G98" i="28"/>
  <c r="G96" i="28"/>
  <c r="G94" i="28"/>
  <c r="C94" i="28"/>
  <c r="G93" i="28"/>
  <c r="C93" i="28"/>
  <c r="C100" i="28" s="1"/>
  <c r="G86" i="28"/>
  <c r="G81" i="28"/>
  <c r="G79" i="28"/>
  <c r="D77" i="28"/>
  <c r="G87" i="28" s="1"/>
  <c r="G76" i="28"/>
  <c r="G75" i="28"/>
  <c r="G74" i="28"/>
  <c r="G73" i="28"/>
  <c r="G72" i="28"/>
  <c r="G77" i="28" s="1"/>
  <c r="G71" i="28"/>
  <c r="C71" i="28"/>
  <c r="G70" i="28"/>
  <c r="C70" i="28"/>
  <c r="C77" i="28" s="1"/>
  <c r="C58" i="28"/>
  <c r="F64" i="28" s="1"/>
  <c r="F70" i="28" l="1"/>
  <c r="F82" i="28"/>
  <c r="F76" i="28"/>
  <c r="F74" i="28"/>
  <c r="F72" i="28"/>
  <c r="F87" i="28"/>
  <c r="F79" i="28"/>
  <c r="F86" i="28"/>
  <c r="F80" i="28"/>
  <c r="F81" i="28"/>
  <c r="F78" i="28"/>
  <c r="F75" i="28"/>
  <c r="F73" i="28"/>
  <c r="F71" i="28"/>
  <c r="F93" i="28"/>
  <c r="F102" i="28"/>
  <c r="F97" i="28"/>
  <c r="F105" i="28"/>
  <c r="F101" i="28"/>
  <c r="F99" i="28"/>
  <c r="F94" i="28"/>
  <c r="F104" i="28"/>
  <c r="F96" i="28"/>
  <c r="F103" i="28"/>
  <c r="F98" i="28"/>
  <c r="F95" i="28"/>
  <c r="F53" i="28"/>
  <c r="F63" i="28"/>
  <c r="F135" i="28"/>
  <c r="F133" i="28"/>
  <c r="F131" i="28"/>
  <c r="F128" i="28"/>
  <c r="F126" i="28"/>
  <c r="F124" i="28"/>
  <c r="F122" i="28"/>
  <c r="F134" i="28"/>
  <c r="F54" i="28"/>
  <c r="F59" i="28"/>
  <c r="F116" i="28"/>
  <c r="F119" i="28"/>
  <c r="F136" i="28"/>
  <c r="F185" i="28"/>
  <c r="F181" i="28"/>
  <c r="F178" i="28"/>
  <c r="F179" i="28" s="1"/>
  <c r="F184" i="28"/>
  <c r="F180" i="28"/>
  <c r="F177" i="28"/>
  <c r="F187" i="28"/>
  <c r="F183" i="28"/>
  <c r="F175" i="28"/>
  <c r="F62" i="28"/>
  <c r="F55" i="28"/>
  <c r="F56" i="28"/>
  <c r="F60" i="28"/>
  <c r="F114" i="28"/>
  <c r="F117" i="28"/>
  <c r="F123" i="28"/>
  <c r="F127" i="28"/>
  <c r="F130" i="28"/>
  <c r="F161" i="28"/>
  <c r="F159" i="28"/>
  <c r="F157" i="28"/>
  <c r="F154" i="28"/>
  <c r="F152" i="28"/>
  <c r="F150" i="28"/>
  <c r="F148" i="28"/>
  <c r="F146" i="28"/>
  <c r="F144" i="28"/>
  <c r="F142" i="28"/>
  <c r="F140" i="28"/>
  <c r="F138" i="28"/>
  <c r="F160" i="28"/>
  <c r="F166" i="28"/>
  <c r="F164" i="28"/>
  <c r="F57" i="28"/>
  <c r="F61" i="28"/>
  <c r="F112" i="28"/>
  <c r="F129" i="28" s="1"/>
  <c r="F115" i="28"/>
  <c r="F120" i="28"/>
  <c r="F132" i="28"/>
  <c r="F162" i="28"/>
  <c r="F186" i="28"/>
  <c r="F214" i="28"/>
  <c r="F210" i="28"/>
  <c r="F206" i="28"/>
  <c r="F202" i="28"/>
  <c r="F198" i="28"/>
  <c r="F194" i="28"/>
  <c r="F213" i="28"/>
  <c r="F209" i="28"/>
  <c r="F205" i="28"/>
  <c r="F201" i="28"/>
  <c r="F197" i="28"/>
  <c r="F193" i="28"/>
  <c r="F212" i="28"/>
  <c r="F204" i="28"/>
  <c r="F200" i="28"/>
  <c r="F196" i="28"/>
  <c r="G220" i="28"/>
  <c r="G101" i="28"/>
  <c r="G103" i="28"/>
  <c r="G105" i="28"/>
  <c r="G130" i="28"/>
  <c r="G132" i="28"/>
  <c r="G134" i="28"/>
  <c r="G136" i="28"/>
  <c r="G156" i="28"/>
  <c r="G158" i="28"/>
  <c r="G160" i="28"/>
  <c r="G162" i="28"/>
  <c r="G78" i="28"/>
  <c r="G80" i="28"/>
  <c r="G82" i="28"/>
  <c r="G95" i="28"/>
  <c r="G100" i="28" s="1"/>
  <c r="G97" i="28"/>
  <c r="G99" i="28"/>
  <c r="G102" i="28"/>
  <c r="G112" i="28"/>
  <c r="G114" i="28"/>
  <c r="G116" i="28"/>
  <c r="G118" i="28"/>
  <c r="G120" i="28"/>
  <c r="G122" i="28"/>
  <c r="G124" i="28"/>
  <c r="G126" i="28"/>
  <c r="G128" i="28"/>
  <c r="G131" i="28"/>
  <c r="G133" i="28"/>
  <c r="G138" i="28"/>
  <c r="G140" i="28"/>
  <c r="G142" i="28"/>
  <c r="G144" i="28"/>
  <c r="G146" i="28"/>
  <c r="G148" i="28"/>
  <c r="G150" i="28"/>
  <c r="G152" i="28"/>
  <c r="G154" i="28"/>
  <c r="G157" i="28"/>
  <c r="G159" i="28"/>
  <c r="G164" i="28"/>
  <c r="G167" i="28" s="1"/>
  <c r="F58" i="28" l="1"/>
  <c r="G129" i="28"/>
  <c r="F208" i="28"/>
  <c r="F167" i="28"/>
  <c r="G155" i="28"/>
  <c r="F100" i="28"/>
  <c r="F155" i="28"/>
  <c r="F77" i="28"/>
  <c r="F10" i="5" l="1"/>
  <c r="F9" i="5"/>
  <c r="F8" i="5"/>
  <c r="F7" i="5"/>
  <c r="D553" i="19"/>
  <c r="C553" i="19"/>
  <c r="D496" i="19"/>
  <c r="C496" i="19"/>
  <c r="D474" i="19"/>
  <c r="C474" i="19"/>
  <c r="D461" i="19"/>
  <c r="C461" i="19"/>
  <c r="D350" i="19"/>
  <c r="C350" i="19"/>
  <c r="D327" i="19"/>
  <c r="C327" i="19"/>
  <c r="D274" i="19"/>
  <c r="C274" i="19"/>
  <c r="D252" i="19"/>
  <c r="C252" i="19"/>
  <c r="D239" i="19"/>
  <c r="C239" i="19"/>
  <c r="C82" i="11"/>
  <c r="C131" i="10"/>
  <c r="C83" i="10"/>
  <c r="D19" i="10"/>
  <c r="D413" i="9"/>
  <c r="C413" i="9"/>
  <c r="D187" i="9"/>
  <c r="C187" i="9"/>
  <c r="F180" i="9"/>
  <c r="F174" i="9"/>
  <c r="F173" i="9"/>
  <c r="F172" i="9"/>
  <c r="F171" i="9"/>
  <c r="F170" i="9"/>
  <c r="F162" i="9"/>
  <c r="F161" i="9"/>
  <c r="F160" i="9"/>
  <c r="F152" i="9"/>
  <c r="F151" i="9"/>
  <c r="F150" i="9"/>
  <c r="C18" i="24"/>
  <c r="C18" i="23"/>
  <c r="C265" i="9" l="1"/>
  <c r="D98" i="19"/>
  <c r="F98" i="19"/>
  <c r="C98" i="19"/>
  <c r="D94" i="19"/>
  <c r="F94" i="19"/>
  <c r="C94" i="19"/>
  <c r="F66" i="19"/>
  <c r="D66" i="19"/>
  <c r="C66" i="19"/>
  <c r="G594" i="19"/>
  <c r="G591" i="19"/>
  <c r="D595" i="19"/>
  <c r="G592" i="19" s="1"/>
  <c r="C595" i="19"/>
  <c r="F591" i="19" s="1"/>
  <c r="F595" i="19" s="1"/>
  <c r="D588" i="19"/>
  <c r="G584" i="19" s="1"/>
  <c r="C588" i="19"/>
  <c r="F579" i="19" s="1"/>
  <c r="D576" i="19"/>
  <c r="G562" i="19" s="1"/>
  <c r="C576" i="19"/>
  <c r="F561" i="19" s="1"/>
  <c r="F586" i="19"/>
  <c r="F566" i="19"/>
  <c r="F567" i="19"/>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G535" i="19"/>
  <c r="F535" i="19"/>
  <c r="F489" i="19"/>
  <c r="G489" i="19"/>
  <c r="F490" i="19"/>
  <c r="G490" i="19"/>
  <c r="F491" i="19"/>
  <c r="G491" i="19"/>
  <c r="F492" i="19"/>
  <c r="G492" i="19"/>
  <c r="F493" i="19"/>
  <c r="G493" i="19"/>
  <c r="F494" i="19"/>
  <c r="G494" i="19"/>
  <c r="F495" i="19"/>
  <c r="G495" i="19"/>
  <c r="G488" i="19"/>
  <c r="F488"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D381" i="19"/>
  <c r="G378" i="19" s="1"/>
  <c r="C381" i="19"/>
  <c r="F379" i="19" s="1"/>
  <c r="D374" i="19"/>
  <c r="G368" i="19" s="1"/>
  <c r="C374" i="19"/>
  <c r="F369" i="19" s="1"/>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C58" i="11"/>
  <c r="C54" i="11"/>
  <c r="C26" i="11"/>
  <c r="C49" i="10"/>
  <c r="C81" i="10"/>
  <c r="C80" i="10" s="1"/>
  <c r="C77" i="10" s="1"/>
  <c r="G357" i="9"/>
  <c r="G359" i="9"/>
  <c r="G356" i="9"/>
  <c r="D360" i="9"/>
  <c r="G358" i="9" s="1"/>
  <c r="C360" i="9"/>
  <c r="F356" i="9" s="1"/>
  <c r="D353" i="9"/>
  <c r="G348" i="9" s="1"/>
  <c r="C353" i="9"/>
  <c r="F347" i="9" s="1"/>
  <c r="D328" i="9"/>
  <c r="G310" i="9" s="1"/>
  <c r="G328" i="9" s="1"/>
  <c r="C328" i="9"/>
  <c r="F310" i="9" s="1"/>
  <c r="F328" i="9" s="1"/>
  <c r="G582" i="19" l="1"/>
  <c r="F553" i="19"/>
  <c r="G252" i="19"/>
  <c r="F239" i="19"/>
  <c r="G360" i="9"/>
  <c r="F358" i="9"/>
  <c r="F350" i="9"/>
  <c r="F348" i="9"/>
  <c r="F346" i="9"/>
  <c r="F352" i="9"/>
  <c r="F274" i="19"/>
  <c r="G349" i="9"/>
  <c r="G239" i="19"/>
  <c r="F327" i="19"/>
  <c r="F461" i="19"/>
  <c r="F474" i="19"/>
  <c r="G346" i="9"/>
  <c r="F351" i="9"/>
  <c r="F349" i="9"/>
  <c r="F359" i="9"/>
  <c r="F357" i="9"/>
  <c r="F360" i="9" s="1"/>
  <c r="F368" i="19"/>
  <c r="G461" i="19"/>
  <c r="G474" i="19"/>
  <c r="G553" i="19"/>
  <c r="F575" i="19"/>
  <c r="G593" i="19"/>
  <c r="G351" i="9"/>
  <c r="G347" i="9"/>
  <c r="G352" i="9"/>
  <c r="G350" i="9"/>
  <c r="F574" i="19"/>
  <c r="G583" i="19"/>
  <c r="F378" i="19"/>
  <c r="F377" i="19"/>
  <c r="G379" i="19"/>
  <c r="F367" i="19"/>
  <c r="G367" i="19"/>
  <c r="G373" i="19"/>
  <c r="G327" i="19"/>
  <c r="G595" i="19"/>
  <c r="F373" i="19"/>
  <c r="G372" i="19"/>
  <c r="G377" i="19"/>
  <c r="F582" i="19"/>
  <c r="F372" i="19"/>
  <c r="G371" i="19"/>
  <c r="G380" i="19"/>
  <c r="F371" i="19"/>
  <c r="G370" i="19"/>
  <c r="F380" i="19"/>
  <c r="F370" i="19"/>
  <c r="F374" i="19" s="1"/>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496" i="19"/>
  <c r="G496" i="19"/>
  <c r="F364" i="19"/>
  <c r="G364" i="19"/>
  <c r="F350" i="19"/>
  <c r="G350" i="19"/>
  <c r="G274" i="19"/>
  <c r="F252" i="19"/>
  <c r="D577" i="9"/>
  <c r="C577" i="9"/>
  <c r="F381" i="19" l="1"/>
  <c r="F353" i="9"/>
  <c r="G576" i="19"/>
  <c r="G575" i="9"/>
  <c r="G574" i="9"/>
  <c r="G576" i="9"/>
  <c r="G573" i="9"/>
  <c r="F573" i="9"/>
  <c r="F575" i="9"/>
  <c r="F574" i="9"/>
  <c r="F576" i="9"/>
  <c r="G374" i="19"/>
  <c r="G353" i="9"/>
  <c r="G381" i="19"/>
  <c r="G588" i="19"/>
  <c r="F588" i="19"/>
  <c r="F576" i="1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G26" i="22"/>
  <c r="F26" i="22"/>
  <c r="E26" i="22"/>
  <c r="D26" i="22"/>
  <c r="C26" i="22"/>
  <c r="H25" i="22"/>
  <c r="H24" i="22"/>
  <c r="H23" i="22"/>
  <c r="H26" i="22" l="1"/>
  <c r="F555" i="9"/>
  <c r="G555" i="9"/>
  <c r="D570" i="9" l="1"/>
  <c r="C570" i="9"/>
  <c r="D532" i="9"/>
  <c r="C532" i="9"/>
  <c r="D343" i="9"/>
  <c r="C343" i="9"/>
  <c r="D305" i="9"/>
  <c r="C305" i="9"/>
  <c r="C30" i="19"/>
  <c r="F29" i="19" s="1"/>
  <c r="G17" i="22"/>
  <c r="C19" i="1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43" i="9" s="1"/>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F39" i="19"/>
  <c r="F37" i="19"/>
  <c r="F36" i="19"/>
  <c r="F38" i="19"/>
  <c r="F35" i="19"/>
  <c r="F31" i="19"/>
  <c r="F34" i="19"/>
  <c r="F32" i="19"/>
  <c r="F33" i="19"/>
  <c r="F27" i="19"/>
  <c r="F28" i="19"/>
  <c r="G17" i="19"/>
  <c r="G18" i="19"/>
  <c r="F570" i="9" l="1"/>
  <c r="F343" i="9"/>
  <c r="G305" i="9"/>
  <c r="G570" i="9"/>
  <c r="G532" i="9"/>
  <c r="F532" i="9"/>
  <c r="F305" i="9"/>
  <c r="D179" i="11" l="1"/>
  <c r="G175" i="11" s="1"/>
  <c r="C179" i="11"/>
  <c r="F175" i="11" s="1"/>
  <c r="D157" i="11"/>
  <c r="G153" i="11" s="1"/>
  <c r="C157" i="11"/>
  <c r="F149" i="11" s="1"/>
  <c r="D144" i="11"/>
  <c r="G140" i="11" s="1"/>
  <c r="C144" i="11"/>
  <c r="C152" i="10"/>
  <c r="C42" i="10"/>
  <c r="F41" i="10" s="1"/>
  <c r="D37" i="10"/>
  <c r="G35" i="10" s="1"/>
  <c r="C37" i="10"/>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F17" i="22" s="1"/>
  <c r="F142" i="11" l="1"/>
  <c r="C117" i="11"/>
  <c r="F36" i="10"/>
  <c r="C19" i="10"/>
  <c r="G438" i="9"/>
  <c r="G416" i="9"/>
  <c r="F252" i="9"/>
  <c r="F241" i="9"/>
  <c r="G126" i="11"/>
  <c r="F17" i="19"/>
  <c r="F18" i="19"/>
  <c r="F16" i="19"/>
  <c r="G134" i="11"/>
  <c r="G136" i="11"/>
  <c r="G124" i="11"/>
  <c r="F153" i="11"/>
  <c r="G171" i="11"/>
  <c r="F428" i="9"/>
  <c r="F424" i="9"/>
  <c r="G120" i="11"/>
  <c r="G128" i="11"/>
  <c r="G138" i="11"/>
  <c r="G122" i="11"/>
  <c r="G130" i="11"/>
  <c r="G142" i="11"/>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49" i="10"/>
  <c r="G25" i="10"/>
  <c r="G28" i="10"/>
  <c r="G32" i="10"/>
  <c r="F33" i="10"/>
  <c r="G24" i="10"/>
  <c r="F29" i="10"/>
  <c r="G33" i="10"/>
  <c r="F25" i="10"/>
  <c r="G29" i="10"/>
  <c r="G36" i="10"/>
  <c r="F26" i="9"/>
  <c r="F14" i="9"/>
  <c r="G432" i="9"/>
  <c r="G221" i="9"/>
  <c r="F23" i="10"/>
  <c r="F27" i="10"/>
  <c r="F31" i="10"/>
  <c r="F35" i="10"/>
  <c r="F148" i="10"/>
  <c r="G132" i="11"/>
  <c r="G422" i="9"/>
  <c r="G22" i="10"/>
  <c r="G23" i="10"/>
  <c r="G26" i="10"/>
  <c r="G27" i="10"/>
  <c r="G30" i="10"/>
  <c r="G31" i="10"/>
  <c r="G34" i="10"/>
  <c r="F120" i="11"/>
  <c r="F122" i="11"/>
  <c r="F124" i="11"/>
  <c r="F126" i="11"/>
  <c r="F128" i="11"/>
  <c r="F130" i="11"/>
  <c r="F132" i="11"/>
  <c r="F134" i="11"/>
  <c r="F136" i="11"/>
  <c r="F138" i="11"/>
  <c r="F140" i="11"/>
  <c r="G149" i="11"/>
  <c r="F171" i="11"/>
  <c r="F150" i="10"/>
  <c r="F154" i="10"/>
  <c r="G219" i="9"/>
  <c r="G430" i="9"/>
  <c r="F22" i="10"/>
  <c r="F24" i="10"/>
  <c r="F26" i="10"/>
  <c r="F28" i="10"/>
  <c r="F30" i="10"/>
  <c r="F32" i="10"/>
  <c r="F34" i="10"/>
  <c r="F151" i="10"/>
  <c r="F157" i="10"/>
  <c r="F158" i="10"/>
  <c r="F153" i="10"/>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F230" i="9"/>
  <c r="F255" i="9"/>
  <c r="F253" i="9"/>
  <c r="F251" i="9"/>
  <c r="F248" i="9"/>
  <c r="F246" i="9"/>
  <c r="F244" i="9"/>
  <c r="F242" i="9"/>
  <c r="F254" i="9"/>
  <c r="F250" i="9"/>
  <c r="F247" i="9"/>
  <c r="F243" i="9"/>
  <c r="F420" i="9"/>
  <c r="F436"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0" i="10"/>
  <c r="F39" i="10"/>
  <c r="G163" i="11"/>
  <c r="G161" i="11"/>
  <c r="G159" i="11"/>
  <c r="G156" i="11"/>
  <c r="G154" i="11"/>
  <c r="G152" i="11"/>
  <c r="G150" i="11"/>
  <c r="G160" i="11"/>
  <c r="G185" i="11"/>
  <c r="G183" i="11"/>
  <c r="G181" i="11"/>
  <c r="G178" i="11"/>
  <c r="G176" i="11"/>
  <c r="G174" i="11"/>
  <c r="G172" i="11"/>
  <c r="G182" i="11"/>
  <c r="F459" i="9"/>
  <c r="F457" i="9"/>
  <c r="F455" i="9"/>
  <c r="F452" i="9"/>
  <c r="F450" i="9"/>
  <c r="F448" i="9"/>
  <c r="F446" i="9"/>
  <c r="F456" i="9"/>
  <c r="F481" i="9"/>
  <c r="F479" i="9"/>
  <c r="F477" i="9"/>
  <c r="F474" i="9"/>
  <c r="F472" i="9"/>
  <c r="F470" i="9"/>
  <c r="F468" i="9"/>
  <c r="F478" i="9"/>
  <c r="F143" i="11"/>
  <c r="F141" i="11"/>
  <c r="F139" i="11"/>
  <c r="F137" i="11"/>
  <c r="F135" i="11"/>
  <c r="F133" i="11"/>
  <c r="F131" i="11"/>
  <c r="F129" i="11"/>
  <c r="F127" i="11"/>
  <c r="F125" i="11"/>
  <c r="F123" i="11"/>
  <c r="F121" i="11"/>
  <c r="F151" i="11"/>
  <c r="F155" i="11"/>
  <c r="F158" i="11"/>
  <c r="F162" i="11"/>
  <c r="F173" i="11"/>
  <c r="F177" i="11"/>
  <c r="F180" i="11"/>
  <c r="F184" i="11"/>
  <c r="F18" i="9"/>
  <c r="F22" i="9"/>
  <c r="G459" i="9"/>
  <c r="G457" i="9"/>
  <c r="G455" i="9"/>
  <c r="G452" i="9"/>
  <c r="G450" i="9"/>
  <c r="G448" i="9"/>
  <c r="G446" i="9"/>
  <c r="G45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52" i="10"/>
  <c r="G214" i="9"/>
  <c r="F42" i="10"/>
  <c r="G37" i="10"/>
  <c r="F144" i="11"/>
  <c r="G157" i="11"/>
  <c r="F179" i="11"/>
  <c r="F157" i="11"/>
  <c r="G179" i="11"/>
  <c r="F37" i="10"/>
  <c r="G440" i="9"/>
  <c r="G249" i="9"/>
  <c r="G453" i="9"/>
  <c r="G227" i="9"/>
  <c r="F15" i="9"/>
  <c r="F249" i="9"/>
  <c r="F440" i="9"/>
  <c r="F453" i="9"/>
  <c r="G475" i="9"/>
  <c r="F475" i="9"/>
  <c r="F227" i="9"/>
  <c r="F214" i="9"/>
</calcChain>
</file>

<file path=xl/comments1.xml><?xml version="1.0" encoding="utf-8"?>
<comments xmlns="http://schemas.openxmlformats.org/spreadsheetml/2006/main">
  <authors>
    <author/>
  </authors>
  <commentList>
    <comment ref="E8" authorId="0" shapeId="0">
      <text>
        <r>
          <rPr>
            <sz val="11"/>
            <color rgb="FF000000"/>
            <rFont val="Calibri"/>
            <family val="2"/>
            <charset val="1"/>
          </rPr>
          <t>vdp:
konkrete Erwähnng des Waivers der Bafin</t>
        </r>
      </text>
    </comment>
  </commentList>
</comments>
</file>

<file path=xl/comments2.xml><?xml version="1.0" encoding="utf-8"?>
<comments xmlns="http://schemas.openxmlformats.org/spreadsheetml/2006/main">
  <authors>
    <author/>
  </authors>
  <commentList>
    <comment ref="E8" authorId="0" shapeId="0">
      <text>
        <r>
          <rPr>
            <sz val="11"/>
            <color rgb="FF000000"/>
            <rFont val="Calibri"/>
            <family val="2"/>
            <charset val="1"/>
          </rPr>
          <t>vdp:
konkrete Erwähnng des Waivers der Bafin</t>
        </r>
      </text>
    </comment>
  </commentList>
</comments>
</file>

<file path=xl/sharedStrings.xml><?xml version="1.0" encoding="utf-8"?>
<sst xmlns="http://schemas.openxmlformats.org/spreadsheetml/2006/main" count="6193" uniqueCount="3337">
  <si>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</si>
  <si>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</si>
  <si>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</si>
  <si>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</si>
  <si>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</si>
  <si>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</si>
  <si>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</si>
  <si>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</si>
  <si>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</si>
  <si>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</si>
  <si>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</si>
  <si>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</si>
  <si>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</si>
  <si>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</si>
  <si>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</si>
  <si>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</si>
  <si>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</si>
  <si>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</si>
  <si>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</si>
  <si>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</si>
  <si>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</si>
  <si>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</si>
  <si>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</si>
  <si>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</si>
  <si>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</si>
  <si>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</si>
  <si>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</si>
  <si>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</si>
  <si>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</si>
  <si>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</si>
  <si>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</si>
  <si>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</si>
  <si>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</si>
  <si>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</si>
  <si>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</si>
  <si>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</si>
  <si>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</si>
  <si>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</si>
  <si>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</si>
  <si>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</si>
  <si>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</si>
  <si>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</si>
  <si>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</si>
  <si>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</si>
  <si>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</si>
  <si>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</si>
  <si>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</si>
  <si>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</si>
  <si>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</si>
  <si>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</si>
  <si>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</si>
  <si>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</si>
  <si>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</si>
  <si>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</si>
  <si>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</si>
  <si>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</si>
  <si>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</si>
  <si>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</si>
  <si>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</si>
  <si>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</si>
  <si>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</si>
  <si>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</si>
  <si>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</si>
  <si>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</si>
  <si>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</si>
  <si>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</si>
  <si>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</si>
  <si>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</si>
  <si>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</si>
  <si>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</si>
  <si>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</si>
  <si>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</si>
  <si>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</si>
  <si>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</si>
  <si>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</si>
  <si>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</si>
  <si>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</si>
  <si>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</si>
  <si>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</si>
  <si>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</si>
  <si>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</si>
  <si>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</si>
  <si>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</si>
  <si>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</si>
  <si>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</si>
  <si>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</si>
  <si>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</si>
  <si>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</si>
  <si>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</si>
  <si>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</si>
  <si>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</si>
  <si>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</si>
  <si>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</si>
  <si>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</si>
  <si>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</si>
  <si>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</si>
  <si>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</si>
  <si>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</si>
  <si>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</si>
  <si>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</si>
  <si>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</si>
  <si>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</si>
  <si>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</si>
  <si>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</si>
  <si>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</si>
  <si>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</si>
  <si>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[Insert link to the issuer's profile on the Covered Bond Label website]</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</si>
  <si>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</si>
  <si>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</si>
  <si>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</si>
  <si>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</si>
  <si>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</si>
  <si>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</si>
  <si>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</si>
  <si>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</si>
  <si>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</si>
  <si>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</si>
  <si>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</si>
  <si>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</si>
  <si>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</si>
  <si>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</si>
  <si>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</si>
  <si>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</si>
  <si>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</si>
  <si>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</si>
  <si>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</si>
  <si>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</si>
  <si>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</si>
  <si>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</si>
  <si>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</si>
  <si>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</si>
  <si>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</si>
  <si>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</si>
  <si>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</si>
  <si>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</si>
  <si>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</si>
  <si>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</si>
  <si>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</si>
  <si>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</si>
  <si>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</si>
  <si>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</si>
  <si>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</si>
  <si>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</si>
  <si>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</si>
  <si>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</si>
  <si>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</si>
  <si>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</si>
  <si>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</si>
  <si>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</si>
  <si>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</si>
  <si>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</si>
  <si>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</si>
  <si>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</si>
  <si>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</si>
  <si>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</si>
  <si>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</si>
  <si>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</si>
  <si>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</si>
  <si>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</si>
  <si>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</si>
  <si>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</si>
  <si>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</si>
  <si>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</si>
  <si>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</si>
  <si>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</si>
  <si>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</si>
  <si>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</si>
  <si>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</si>
  <si>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</si>
  <si>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</si>
  <si>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</si>
  <si>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</si>
  <si>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</si>
  <si>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</si>
  <si>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</si>
  <si>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</si>
  <si>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</si>
  <si>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</si>
  <si>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</si>
  <si>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</si>
  <si>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</si>
  <si>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</si>
  <si>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</si>
  <si>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</si>
  <si>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</si>
  <si>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</si>
  <si>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</si>
  <si>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</si>
  <si>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</si>
  <si>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</si>
  <si>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</si>
  <si>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</si>
  <si>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</si>
  <si>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</si>
  <si>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</si>
  <si>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</si>
  <si>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</si>
  <si>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</si>
  <si>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</si>
  <si>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</si>
  <si>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</si>
  <si>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</si>
  <si>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</si>
  <si>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</si>
  <si>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</si>
  <si>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</si>
  <si>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</si>
  <si>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</si>
  <si>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</si>
  <si>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</si>
  <si>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</si>
  <si>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</si>
  <si>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</si>
  <si>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</si>
  <si>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</si>
  <si>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</si>
  <si>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</si>
  <si>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</si>
  <si>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</si>
  <si>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</si>
  <si>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</si>
  <si>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</si>
  <si>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</si>
  <si>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</si>
  <si>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</si>
  <si>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</si>
  <si>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</si>
  <si>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</si>
  <si>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</si>
  <si>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</si>
  <si>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</si>
  <si>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</si>
  <si>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</si>
  <si>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</si>
  <si>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</si>
  <si>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</si>
  <si>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</si>
  <si>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</si>
  <si>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</si>
  <si>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</si>
  <si>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</si>
  <si>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</si>
  <si>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</si>
  <si>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</si>
  <si>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</si>
  <si>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</si>
  <si>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</si>
  <si>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</si>
  <si>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</si>
  <si>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</si>
  <si>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</si>
  <si>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</si>
  <si>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</si>
  <si>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</si>
  <si>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</si>
  <si>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</si>
  <si>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</si>
  <si>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</si>
  <si>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</si>
  <si>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</si>
  <si>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</si>
  <si>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</si>
  <si>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</si>
  <si>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</si>
  <si>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</si>
  <si>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</si>
  <si>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</si>
  <si>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</si>
  <si>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</si>
  <si>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</si>
  <si>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</si>
  <si>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</si>
  <si>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</si>
  <si>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</si>
  <si>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</si>
  <si>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</si>
  <si>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</si>
  <si>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</si>
  <si>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</si>
  <si>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</si>
  <si>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</si>
  <si>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</si>
  <si>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</si>
  <si>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</si>
  <si>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</si>
  <si>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</si>
  <si>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</si>
  <si>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</si>
  <si>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</si>
  <si>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</si>
  <si>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</si>
  <si>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</si>
  <si>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</si>
  <si>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</si>
  <si>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</si>
  <si>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</si>
  <si>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</si>
  <si>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</si>
  <si>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</si>
  <si>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</si>
  <si>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</si>
  <si>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</si>
  <si>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</si>
  <si>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</si>
  <si>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</si>
  <si>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</si>
  <si>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</si>
  <si>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</si>
  <si>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</si>
  <si>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</si>
  <si>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</si>
  <si>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</si>
  <si>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</si>
  <si>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</si>
  <si>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</si>
  <si>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</si>
  <si>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</si>
  <si>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</si>
  <si>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</si>
  <si>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</si>
  <si>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</si>
  <si>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</si>
  <si>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</si>
  <si>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</si>
  <si>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</si>
  <si>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</si>
  <si>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</si>
  <si>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</si>
  <si>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</si>
  <si>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</si>
  <si>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</si>
  <si>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</si>
  <si>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</si>
  <si>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</si>
  <si>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</si>
  <si>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</si>
  <si>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</si>
  <si>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</si>
  <si>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</si>
  <si>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</si>
  <si>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</si>
  <si>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</si>
  <si>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</si>
  <si>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</si>
  <si>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</si>
  <si>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</si>
  <si>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</si>
  <si>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</si>
  <si>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</si>
  <si>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</si>
  <si>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</si>
  <si>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</si>
  <si>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</si>
  <si>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</si>
  <si>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</si>
  <si>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</si>
  <si>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</si>
  <si>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</si>
  <si>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</si>
  <si>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</si>
  <si>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</si>
  <si>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</si>
  <si>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</si>
  <si>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</si>
  <si>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</si>
  <si>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</si>
  <si>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</si>
  <si>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</si>
  <si>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</si>
  <si>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</si>
  <si>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</si>
  <si>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</si>
  <si>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</si>
  <si>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</si>
  <si>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</si>
  <si>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</si>
  <si>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</si>
  <si>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</si>
  <si>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</si>
  <si>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</si>
  <si>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</si>
  <si>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</si>
  <si>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</si>
  <si>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</si>
  <si>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</si>
  <si>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</si>
  <si>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</si>
  <si>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</si>
  <si>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</si>
  <si>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</si>
  <si>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</si>
  <si>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</si>
  <si>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</si>
  <si>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</si>
  <si>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</si>
  <si>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</si>
  <si>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</si>
  <si>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</si>
  <si>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</si>
  <si>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</si>
  <si>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</si>
  <si>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</si>
  <si>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</si>
  <si>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</si>
  <si>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</si>
  <si>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</si>
  <si>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</si>
  <si>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</si>
  <si>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</si>
  <si>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</si>
  <si>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</si>
  <si>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</si>
  <si>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</si>
  <si>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</si>
  <si>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</si>
  <si>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</si>
  <si>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</si>
  <si>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</si>
  <si>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</si>
  <si>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</si>
  <si>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</si>
  <si>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</si>
  <si>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</si>
  <si>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</si>
  <si>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</si>
  <si>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</si>
  <si>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</si>
  <si>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</si>
  <si>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</si>
  <si>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</si>
  <si>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</si>
  <si>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</si>
  <si>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</si>
  <si>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</si>
  <si>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</si>
  <si>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</si>
  <si>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</si>
  <si>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</si>
  <si>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</si>
  <si>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</si>
  <si>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</si>
  <si>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</si>
  <si>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</si>
  <si>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</si>
  <si>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</si>
  <si>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</si>
  <si>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</si>
  <si>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</si>
  <si>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</si>
  <si>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</si>
  <si>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</si>
  <si>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</si>
  <si>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</si>
  <si>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</si>
  <si>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</si>
  <si>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</si>
  <si>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</si>
  <si>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</si>
  <si>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</si>
  <si>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</si>
  <si>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</si>
  <si>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</si>
  <si>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</si>
  <si>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</si>
  <si>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</si>
  <si>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</si>
  <si>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</si>
  <si>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</si>
  <si>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</si>
  <si>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</si>
  <si>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</si>
  <si>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</si>
  <si>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</si>
  <si>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</si>
  <si>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</si>
  <si>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</si>
  <si>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</si>
  <si>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</si>
  <si>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</si>
  <si>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</si>
  <si>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</si>
  <si>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</si>
  <si>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</si>
  <si>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</si>
  <si>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</si>
  <si>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</si>
  <si>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</si>
  <si>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</si>
  <si>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</si>
  <si>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</si>
  <si>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</si>
  <si>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</si>
  <si>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</si>
  <si>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</si>
  <si>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</si>
  <si>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</si>
  <si>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</si>
  <si>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</si>
  <si>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</si>
  <si>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</si>
  <si>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</si>
  <si>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</si>
  <si>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</si>
  <si>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</si>
  <si>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</si>
  <si>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</si>
  <si>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</si>
  <si>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</si>
  <si>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</si>
  <si>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</si>
  <si>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</si>
  <si>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</si>
  <si>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</si>
  <si>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</si>
  <si>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</si>
  <si>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</si>
  <si>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</si>
  <si>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</si>
  <si>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</si>
  <si>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</si>
  <si>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</si>
  <si>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</si>
  <si>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</si>
  <si>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</si>
  <si>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</si>
  <si>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</si>
  <si>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</si>
  <si>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</si>
  <si>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</si>
  <si>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</si>
  <si>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</si>
  <si>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</si>
  <si>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</si>
  <si>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</si>
  <si>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</si>
  <si>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</si>
  <si>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</si>
  <si>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</si>
  <si>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</si>
  <si>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</si>
  <si>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</si>
  <si>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</si>
  <si>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</si>
  <si>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</si>
  <si>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</si>
  <si>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</si>
  <si>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</si>
  <si>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</si>
  <si>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</si>
  <si>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</si>
  <si>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</si>
  <si>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</si>
  <si>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</si>
  <si>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</si>
  <si>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</si>
  <si>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</si>
  <si>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</si>
  <si>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</si>
  <si>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</si>
  <si>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</si>
  <si>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</si>
  <si>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</si>
  <si>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</si>
  <si>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</si>
  <si>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</si>
  <si>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</si>
  <si>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</si>
  <si>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</si>
  <si>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</si>
  <si>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</si>
  <si>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</si>
  <si>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</si>
  <si>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</si>
  <si>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</si>
  <si>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</si>
  <si>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</si>
  <si>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</si>
  <si>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</si>
  <si>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</si>
  <si>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</si>
  <si>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</si>
  <si>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</si>
  <si>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</si>
  <si>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</si>
  <si>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</si>
  <si>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</si>
  <si>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</si>
  <si>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</si>
  <si>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</si>
  <si>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</si>
  <si>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</si>
  <si>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</si>
  <si>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</si>
  <si>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</si>
  <si>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</si>
  <si>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</si>
  <si>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</si>
  <si>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</si>
  <si>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</si>
  <si>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</si>
  <si>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</si>
  <si>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</si>
  <si>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</si>
  <si>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</si>
  <si>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</si>
  <si>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</si>
  <si>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</si>
  <si>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</si>
  <si>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</si>
  <si>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</si>
  <si>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</si>
  <si>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</si>
  <si>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</si>
  <si>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</si>
  <si>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</si>
  <si>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</si>
  <si>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</si>
  <si>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</si>
  <si>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</si>
  <si>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</si>
  <si>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</si>
  <si>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</si>
  <si>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</si>
  <si>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</si>
  <si>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</si>
  <si>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</si>
  <si>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</si>
  <si>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</si>
  <si>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</si>
  <si>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</si>
  <si>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</si>
  <si>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</si>
  <si>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</si>
  <si>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</si>
  <si>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</si>
  <si>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</si>
  <si>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</si>
  <si>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</si>
  <si>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</si>
  <si>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</si>
  <si>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</si>
  <si>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</si>
  <si>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</si>
  <si>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</si>
  <si>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</si>
  <si>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</si>
  <si>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</si>
  <si>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</si>
  <si>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</si>
  <si>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</si>
  <si>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</si>
  <si>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</si>
  <si>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</si>
  <si>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</si>
  <si>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</si>
  <si>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</si>
  <si>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</si>
  <si>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</si>
  <si>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</si>
  <si>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</si>
  <si>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</si>
  <si>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</si>
  <si>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</si>
  <si>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</si>
  <si>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</si>
  <si>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</si>
  <si>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</si>
  <si>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</si>
  <si>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</si>
  <si>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</si>
  <si>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</si>
  <si>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</si>
  <si>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</si>
  <si>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</si>
  <si>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</si>
  <si>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</si>
  <si>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</si>
  <si>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</si>
  <si>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</si>
  <si>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</si>
  <si>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</si>
  <si>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</si>
  <si>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</si>
  <si>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</si>
  <si>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</si>
  <si>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</si>
  <si>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</si>
  <si>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</si>
  <si>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</si>
  <si>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</si>
  <si>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</si>
  <si>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</si>
  <si>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</si>
  <si>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</si>
  <si>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</si>
  <si>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</si>
  <si>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</si>
  <si>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</si>
  <si>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</si>
  <si>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</si>
  <si>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</si>
  <si>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</si>
  <si>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</si>
  <si>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</si>
  <si>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</si>
  <si>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</si>
  <si>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</si>
  <si>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</si>
  <si>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</si>
  <si>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</si>
  <si>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</si>
  <si>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</si>
  <si>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</si>
  <si>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</si>
  <si>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</si>
  <si>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</si>
  <si>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</si>
  <si>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</si>
  <si>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</si>
  <si>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</si>
  <si>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</si>
  <si>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</si>
  <si>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</si>
  <si>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</si>
  <si>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</si>
  <si>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</si>
  <si>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</si>
  <si>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</si>
  <si>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</si>
  <si>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</si>
  <si>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</si>
  <si>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</si>
  <si>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</si>
  <si>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</si>
  <si>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</si>
  <si>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</si>
  <si>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</si>
  <si>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</si>
  <si>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</si>
  <si>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</si>
  <si>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</si>
  <si>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</si>
  <si>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</si>
  <si>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</si>
  <si>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</si>
  <si>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</si>
  <si>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</si>
  <si>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</si>
  <si>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</si>
  <si>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</si>
  <si>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</si>
  <si>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</si>
  <si>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</si>
  <si>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</si>
  <si>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</si>
  <si>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</si>
  <si>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</si>
  <si>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</si>
  <si>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</si>
  <si>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</si>
  <si>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</si>
  <si>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</si>
  <si>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</si>
  <si>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</si>
  <si>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</si>
  <si>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</si>
  <si>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</si>
  <si>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</si>
  <si>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</si>
  <si>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</si>
  <si>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</si>
  <si>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</si>
  <si>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</si>
  <si>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</si>
  <si>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</si>
  <si>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</si>
  <si>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</si>
  <si>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</si>
  <si>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</si>
  <si>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</si>
  <si>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</si>
  <si>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</si>
  <si>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</si>
  <si>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</si>
  <si>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</si>
  <si>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</si>
  <si>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</si>
  <si>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</si>
  <si>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</si>
  <si>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</si>
  <si>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</si>
  <si>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</si>
  <si>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</si>
  <si>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</si>
  <si>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</si>
  <si>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</si>
  <si>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</si>
  <si>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</si>
  <si>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</si>
  <si>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</si>
  <si>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</si>
  <si>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</si>
  <si>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</si>
  <si>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</si>
  <si>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</si>
  <si>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</si>
  <si>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</si>
  <si>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</si>
  <si>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</si>
  <si>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</si>
  <si>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</si>
  <si>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</si>
  <si>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</si>
  <si>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</si>
  <si>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</si>
  <si>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</si>
  <si>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</si>
  <si>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</si>
  <si>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</si>
  <si>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</si>
  <si>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</si>
  <si>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</si>
  <si>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</si>
  <si>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</si>
  <si>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</si>
  <si>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</si>
  <si>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</si>
  <si>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</si>
  <si>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</si>
  <si>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</si>
  <si>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</si>
  <si>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</si>
  <si>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</si>
  <si>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</si>
  <si>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</si>
  <si>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</si>
  <si>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</si>
  <si>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</si>
  <si>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</si>
  <si>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</si>
  <si>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</si>
  <si>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</si>
  <si>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</si>
  <si>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</si>
  <si>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</si>
  <si>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</si>
  <si>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</si>
  <si>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</si>
  <si>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</si>
  <si>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</si>
  <si>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</si>
  <si>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</si>
  <si>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</si>
  <si>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</si>
  <si>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</si>
  <si>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</si>
  <si>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</si>
  <si>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</si>
  <si>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</si>
  <si>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</si>
  <si>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</si>
  <si>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</si>
  <si>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</si>
  <si>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</si>
  <si>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</si>
  <si>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</si>
  <si>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</si>
  <si>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</si>
  <si>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</si>
  <si>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</si>
  <si>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</si>
  <si>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</si>
  <si>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</si>
  <si>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</si>
  <si>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</si>
  <si>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</si>
  <si>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</si>
  <si>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</si>
  <si>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</si>
  <si>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</si>
  <si>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</si>
  <si>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</si>
  <si>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</si>
  <si>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</si>
  <si>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</si>
  <si>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</si>
  <si>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</si>
  <si>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</si>
  <si>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</si>
  <si>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</si>
  <si>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</si>
  <si>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</si>
  <si>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</si>
  <si>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</si>
  <si>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</si>
  <si>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</si>
  <si>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</si>
  <si>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</si>
  <si>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</si>
  <si>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</si>
  <si>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</si>
  <si>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</si>
  <si>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</si>
  <si>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</si>
  <si>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</si>
  <si>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</si>
  <si>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</si>
  <si>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</si>
  <si>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</si>
  <si>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</si>
  <si>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</si>
  <si>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</si>
  <si>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</si>
  <si>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</si>
  <si>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</si>
  <si>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</si>
  <si>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</si>
  <si>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</si>
  <si>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</si>
  <si>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</si>
  <si>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</si>
  <si>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</si>
  <si>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</si>
  <si>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</si>
  <si>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</si>
  <si>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</si>
  <si>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</si>
  <si>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</si>
  <si>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</si>
  <si>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</si>
  <si>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</si>
  <si>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</si>
  <si>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</si>
  <si>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</si>
  <si>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</si>
  <si>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</si>
  <si>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</si>
  <si>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</si>
  <si>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</si>
  <si>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</si>
  <si>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</si>
  <si>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</si>
  <si>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</si>
  <si>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</si>
  <si>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</si>
  <si>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</si>
  <si>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</si>
  <si>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</si>
  <si>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</si>
  <si>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</si>
  <si>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</si>
  <si>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</si>
  <si>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</si>
  <si>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</si>
  <si>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</si>
  <si>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</si>
  <si>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</si>
  <si>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</si>
  <si>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</si>
  <si>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</si>
  <si>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</si>
  <si>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</si>
  <si>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</si>
  <si>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</si>
  <si>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</si>
  <si>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</si>
  <si>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</si>
  <si>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</si>
  <si>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</si>
  <si>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</si>
  <si>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</si>
  <si>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</si>
  <si>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</si>
  <si>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</si>
  <si>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</si>
  <si>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</si>
  <si>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</si>
  <si>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</si>
  <si>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</si>
  <si>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</si>
  <si>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</si>
  <si>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</si>
  <si>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</si>
  <si>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</si>
  <si>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</si>
  <si>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</si>
  <si>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</si>
  <si>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</si>
  <si>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</si>
  <si>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</si>
  <si>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</si>
  <si>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</si>
  <si>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</si>
  <si>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</si>
  <si>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</si>
  <si>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</si>
  <si>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</si>
  <si>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</si>
  <si>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</si>
  <si>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</si>
  <si>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</si>
  <si>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</si>
  <si>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</si>
  <si>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</si>
  <si>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</si>
  <si>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</si>
  <si>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</si>
  <si>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</si>
  <si>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</si>
  <si>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</si>
  <si>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</si>
  <si>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</si>
  <si>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</si>
  <si>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</si>
  <si>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</si>
  <si>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</si>
  <si>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</si>
  <si>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</si>
  <si>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</si>
  <si>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</si>
  <si>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</si>
  <si>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</si>
  <si>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</si>
  <si>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</si>
  <si>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</si>
  <si>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</si>
  <si>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</si>
  <si>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</si>
  <si>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</si>
  <si>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</si>
  <si>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</si>
  <si>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</si>
  <si>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</si>
  <si>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</si>
  <si>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</si>
  <si>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</si>
  <si>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</si>
  <si>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</si>
  <si>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</si>
  <si>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</si>
  <si>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</si>
  <si>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</si>
  <si>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</si>
  <si>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</si>
  <si>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</si>
  <si>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</si>
  <si>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</si>
  <si>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</si>
  <si>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</si>
  <si>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</si>
  <si>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</si>
  <si>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</si>
  <si>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</si>
  <si>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</si>
  <si>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</si>
  <si>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</si>
  <si>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</si>
  <si>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</si>
  <si>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</si>
  <si>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</si>
  <si>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</si>
  <si>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</si>
  <si>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</si>
  <si>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</si>
  <si>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</si>
  <si>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</si>
  <si>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</si>
  <si>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</si>
  <si>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</si>
  <si>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</si>
  <si>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</si>
  <si>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</si>
  <si>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</si>
  <si>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</si>
  <si>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</si>
  <si>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</si>
  <si>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</si>
  <si>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</si>
  <si>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</si>
  <si>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</si>
  <si>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</si>
  <si>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</si>
  <si>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</si>
  <si>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</si>
  <si>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</si>
  <si>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</si>
  <si>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</si>
  <si>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</si>
  <si>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</si>
  <si>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</si>
  <si>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</si>
  <si>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</si>
  <si>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</si>
  <si>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</si>
  <si>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</si>
  <si>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</si>
  <si>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</si>
  <si>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</si>
  <si>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</si>
  <si>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</si>
  <si>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</si>
  <si>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</si>
  <si>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</si>
  <si>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</si>
  <si>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</si>
  <si>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</si>
  <si>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</si>
  <si>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</si>
  <si>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</si>
  <si>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</si>
  <si>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</si>
  <si>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</si>
  <si>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</si>
  <si>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</si>
  <si>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</si>
  <si>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</si>
  <si>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</si>
  <si>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</si>
  <si>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</si>
  <si>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</si>
  <si>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</si>
  <si>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</si>
  <si>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</si>
  <si>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</si>
  <si>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</si>
  <si>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</si>
  <si>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</si>
  <si>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</si>
  <si>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</si>
  <si>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</si>
  <si>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</si>
  <si>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</si>
  <si>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</si>
  <si>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</si>
  <si>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</si>
  <si>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</si>
  <si>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</si>
  <si>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</si>
  <si>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</si>
  <si>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</si>
  <si>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</si>
  <si>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</si>
  <si>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</si>
  <si>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</si>
  <si>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</si>
  <si>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</si>
  <si>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</si>
  <si>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</si>
  <si>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</si>
  <si>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</si>
  <si>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</si>
  <si>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</si>
  <si>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</si>
  <si>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</si>
  <si>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</si>
  <si>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</si>
  <si>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</si>
  <si>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</si>
  <si>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</si>
  <si>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</si>
  <si>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</si>
  <si>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</si>
  <si>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</si>
  <si>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</si>
  <si>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</si>
  <si>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</si>
  <si>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</si>
  <si>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</si>
  <si>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</si>
  <si>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</si>
  <si>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</si>
  <si>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</si>
  <si>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</si>
  <si>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</si>
  <si>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</si>
  <si>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</si>
  <si>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</si>
  <si>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</si>
  <si>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</si>
  <si>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</si>
  <si>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</si>
  <si>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</si>
  <si>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</si>
  <si>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</si>
  <si>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</si>
  <si>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</si>
  <si>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</si>
  <si>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</si>
  <si>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</si>
  <si>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</si>
  <si>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</si>
  <si>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</si>
  <si>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</si>
  <si>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</si>
  <si>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</si>
  <si>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</si>
  <si>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</si>
  <si>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</si>
  <si>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</si>
  <si>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</si>
  <si>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</si>
  <si>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</si>
  <si>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</si>
  <si>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</si>
  <si>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</si>
  <si>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</si>
  <si>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</si>
  <si>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</si>
  <si>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</si>
  <si>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</si>
  <si>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</si>
  <si>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</si>
  <si>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</si>
  <si>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</si>
  <si>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</si>
  <si>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</si>
  <si>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</si>
  <si>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</si>
  <si>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</si>
  <si>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</si>
  <si>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</si>
  <si>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</si>
  <si>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</si>
  <si>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</si>
  <si>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</si>
  <si>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</si>
  <si>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</si>
  <si>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</si>
  <si>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</si>
  <si>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</si>
  <si>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</si>
  <si>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</si>
  <si>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</si>
  <si>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</si>
  <si>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</si>
  <si>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</si>
  <si>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</si>
  <si>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</si>
  <si>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</si>
  <si>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</si>
  <si>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</si>
  <si>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</si>
  <si>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</si>
  <si>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</si>
  <si>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</si>
  <si>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</si>
  <si>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</si>
  <si>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</si>
  <si>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</si>
  <si>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</si>
  <si>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</si>
  <si>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</si>
  <si>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</si>
  <si>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</si>
  <si>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</si>
  <si>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</si>
  <si>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</si>
  <si>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</si>
  <si>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</si>
  <si>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</si>
  <si>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</si>
  <si>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</si>
  <si>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</si>
  <si>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</si>
  <si>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</si>
  <si>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</si>
  <si>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</si>
  <si>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</si>
  <si>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</si>
  <si>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</si>
  <si>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</si>
  <si>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</si>
  <si>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</si>
  <si>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</si>
  <si>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</si>
  <si>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</si>
  <si>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</si>
  <si>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</si>
  <si>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</si>
  <si>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</si>
  <si>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</si>
  <si>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</si>
  <si>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</si>
  <si>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</si>
  <si>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</si>
  <si>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</si>
  <si>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</si>
  <si>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</si>
  <si>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</si>
  <si>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</si>
  <si>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</si>
  <si>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</si>
  <si>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</si>
  <si>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</si>
  <si>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</si>
  <si>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</si>
  <si>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</si>
  <si>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</si>
  <si>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</si>
  <si>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</si>
  <si>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</si>
  <si>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</si>
  <si>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</si>
  <si>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</si>
  <si>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</si>
  <si>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</si>
  <si>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</si>
  <si>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</si>
  <si>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</si>
  <si>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</si>
  <si>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</si>
  <si>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</si>
  <si>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</si>
  <si>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</si>
  <si>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</si>
  <si>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</si>
  <si>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</si>
  <si>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</si>
  <si>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</si>
  <si>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</si>
  <si>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</si>
  <si>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</si>
  <si>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</si>
  <si>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</si>
  <si>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</si>
  <si>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</si>
  <si>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</si>
  <si>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</si>
  <si>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</si>
  <si>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</si>
  <si>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</si>
  <si>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</si>
  <si>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</si>
  <si>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</si>
  <si>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</si>
  <si>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</si>
  <si>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</si>
  <si>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</si>
  <si>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</si>
  <si>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</si>
  <si>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</si>
  <si>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</si>
  <si>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</si>
  <si>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</si>
  <si>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</si>
  <si>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</si>
  <si>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</si>
  <si>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</si>
  <si>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</si>
  <si>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</si>
  <si>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</si>
  <si>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</si>
  <si>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</si>
  <si>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</si>
  <si>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</si>
  <si>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</si>
  <si>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</si>
  <si>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</si>
  <si>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</si>
  <si>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</si>
  <si>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</si>
  <si>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</si>
  <si>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</si>
  <si>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</si>
  <si>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</si>
  <si>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</si>
  <si>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</si>
  <si>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</si>
  <si>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</si>
  <si>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</si>
  <si>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</si>
  <si>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</si>
  <si>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</si>
  <si>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</si>
  <si>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</si>
  <si>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</si>
  <si>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</si>
  <si>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</si>
  <si>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</si>
  <si>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</si>
  <si>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</si>
  <si>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</si>
  <si>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Example Bank</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</si>
  <si>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</si>
  <si>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</si>
  <si>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</si>
  <si>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</si>
  <si>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</si>
  <si>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</si>
  <si>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</si>
  <si>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</si>
  <si>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</si>
  <si>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</si>
  <si>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</si>
  <si>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</si>
  <si>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</si>
  <si>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</si>
  <si>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</si>
  <si>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</si>
  <si>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</si>
  <si>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</si>
  <si>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</si>
  <si>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</si>
  <si>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</si>
  <si>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</si>
  <si>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</si>
  <si>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</si>
  <si>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</si>
  <si>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</si>
  <si>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</si>
  <si>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</si>
  <si>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</si>
  <si>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</si>
  <si>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</si>
  <si>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</si>
  <si>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</si>
  <si>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</si>
  <si>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</si>
  <si>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</si>
  <si>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</si>
  <si>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</si>
  <si>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</si>
  <si>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</si>
  <si>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</si>
  <si>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</si>
  <si>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</si>
  <si>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</si>
  <si>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</si>
  <si>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</si>
  <si>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</si>
  <si>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</si>
  <si>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</si>
  <si>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</si>
  <si>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</si>
  <si>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</si>
  <si>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</si>
  <si>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</si>
  <si>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</si>
  <si>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</si>
  <si>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</si>
  <si>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</si>
  <si>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</si>
  <si>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</si>
  <si>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</si>
  <si>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</si>
  <si>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</si>
  <si>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</si>
  <si>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</si>
  <si>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</si>
  <si>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</si>
  <si>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</si>
  <si>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</si>
  <si>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</si>
  <si>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</si>
  <si>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</si>
  <si>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</si>
  <si>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</si>
  <si>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</si>
  <si>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</si>
  <si>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</si>
  <si>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</si>
  <si>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</si>
  <si>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</si>
  <si>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</si>
  <si>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</si>
  <si>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</si>
  <si>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</si>
  <si>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</si>
  <si>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</si>
  <si>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</si>
  <si>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</si>
  <si>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</si>
  <si>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</si>
  <si>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</si>
  <si>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</si>
  <si>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</si>
  <si>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</si>
  <si>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</si>
  <si>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</si>
  <si>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</si>
  <si>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</si>
  <si>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</si>
  <si>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</si>
  <si>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</si>
  <si>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</si>
  <si>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</si>
  <si>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</si>
  <si>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</si>
  <si>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</si>
  <si>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</si>
  <si>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</si>
  <si>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</si>
  <si>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</si>
  <si>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</si>
  <si>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</si>
  <si>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</si>
  <si>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</si>
  <si>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</si>
  <si>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</si>
  <si>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</si>
  <si>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</si>
  <si>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</si>
  <si>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</si>
  <si>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</si>
  <si>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</si>
  <si>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</si>
  <si>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</si>
  <si>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</si>
  <si>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</si>
  <si>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</si>
  <si>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</si>
  <si>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</si>
  <si>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</si>
  <si>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</si>
  <si>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</si>
  <si>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</si>
  <si>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</si>
  <si>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</si>
  <si>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</si>
  <si>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</si>
  <si>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</si>
  <si>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</si>
  <si>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</si>
  <si>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</si>
  <si>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</si>
  <si>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</si>
  <si>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</si>
  <si>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</si>
  <si>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</si>
  <si>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</si>
  <si>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1945 - 1960</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</si>
  <si>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</si>
  <si>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</si>
  <si>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</si>
  <si>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</si>
  <si>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</si>
  <si>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</si>
  <si>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</si>
  <si>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</si>
  <si>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</si>
  <si>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</si>
  <si>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</si>
  <si>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</si>
  <si>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</si>
  <si>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</si>
  <si>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</si>
  <si>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</si>
  <si>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</si>
  <si>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</si>
  <si>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</si>
  <si>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</si>
  <si>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</si>
  <si>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</si>
  <si>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</si>
  <si>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</si>
  <si>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</si>
  <si>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</si>
  <si>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</si>
  <si>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</si>
  <si>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</si>
  <si>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</si>
  <si>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</si>
  <si>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</si>
  <si>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</si>
  <si>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</si>
  <si>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</si>
  <si>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</si>
  <si>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</si>
  <si>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</si>
  <si>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</si>
  <si>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</si>
  <si>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</si>
  <si>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</si>
  <si>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</si>
  <si>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</si>
  <si>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</si>
  <si>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</si>
  <si>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</si>
  <si>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</si>
  <si>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</si>
  <si>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</si>
  <si>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</si>
  <si>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</si>
  <si>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</si>
  <si>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</si>
  <si>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</si>
  <si>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</si>
  <si>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</si>
  <si>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</si>
  <si>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</si>
  <si>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</si>
  <si>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</si>
  <si>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</si>
  <si>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</si>
  <si>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</si>
  <si>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</si>
  <si>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</si>
  <si>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</si>
  <si>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</si>
  <si>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</si>
  <si>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</si>
  <si>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</si>
  <si>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</si>
  <si>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</si>
  <si>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</si>
  <si>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</si>
  <si>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</si>
  <si>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</si>
  <si>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</si>
  <si>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</si>
  <si>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</si>
  <si>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</si>
  <si>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</si>
  <si>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</si>
  <si>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</si>
  <si>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</si>
  <si>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</si>
  <si>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</si>
  <si>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</si>
  <si>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</si>
  <si>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</si>
  <si>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</si>
  <si>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</si>
  <si>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</si>
  <si>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</si>
  <si>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</si>
  <si>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</si>
  <si>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</si>
  <si>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</si>
  <si>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</si>
  <si>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</si>
  <si>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</si>
  <si>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</si>
  <si>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</si>
  <si>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</si>
  <si>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</si>
  <si>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</si>
  <si>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</si>
  <si>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</si>
  <si>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</si>
  <si>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</si>
  <si>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</si>
  <si>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</si>
  <si>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</si>
  <si>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</si>
  <si>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</si>
  <si>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</si>
  <si>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</si>
  <si>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</si>
  <si>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</si>
  <si>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</si>
  <si>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</si>
  <si>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</si>
  <si>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</si>
  <si>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</si>
  <si>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</si>
  <si>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</si>
  <si>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</si>
  <si>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</si>
  <si>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</si>
  <si>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</si>
  <si>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</si>
  <si>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</si>
  <si>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</si>
  <si>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</si>
  <si>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</si>
  <si>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</si>
  <si>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</si>
  <si>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</si>
  <si>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</si>
  <si>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</si>
  <si>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</si>
  <si>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</si>
  <si>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</si>
  <si>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</si>
  <si>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</si>
  <si>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</si>
  <si>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</si>
  <si>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</si>
  <si>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</si>
  <si>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</si>
  <si>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</si>
  <si>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</si>
  <si>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</si>
  <si>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</si>
  <si>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</si>
  <si>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</si>
  <si>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</si>
  <si>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</si>
  <si>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</si>
  <si>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</si>
  <si>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</si>
  <si>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</si>
  <si>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</si>
  <si>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</si>
  <si>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</si>
  <si>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</si>
  <si>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</si>
  <si>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</si>
  <si>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</si>
  <si>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</si>
  <si>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</si>
  <si>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</si>
  <si>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</si>
  <si>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</si>
  <si>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</si>
  <si>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</si>
  <si>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</si>
  <si>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</si>
  <si>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</si>
  <si>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</si>
  <si>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</si>
  <si>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</si>
  <si>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</si>
  <si>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</si>
  <si>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</si>
  <si>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</si>
  <si>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</si>
  <si>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</si>
  <si>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</si>
  <si>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</si>
  <si>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</si>
  <si>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</si>
  <si>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</si>
  <si>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</si>
  <si>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</si>
  <si>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</si>
  <si>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</si>
  <si>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</si>
  <si>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</si>
  <si>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</si>
  <si>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</si>
  <si>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</si>
  <si>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</si>
  <si>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</si>
  <si>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</si>
  <si>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</si>
  <si>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</si>
  <si>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</si>
  <si>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</si>
  <si>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</si>
  <si>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</si>
  <si>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</si>
  <si>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</si>
  <si>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</si>
  <si>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</si>
  <si>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</si>
  <si>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</si>
  <si>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</si>
  <si>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</si>
  <si>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</si>
  <si>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</si>
  <si>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</si>
  <si>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</si>
  <si>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</si>
  <si>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</si>
  <si>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</si>
  <si>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</si>
  <si>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</si>
  <si>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</si>
  <si>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</si>
  <si>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</si>
  <si>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</si>
  <si>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</si>
  <si>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</si>
  <si>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</si>
  <si>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</si>
  <si>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</si>
  <si>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</si>
  <si>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</si>
  <si>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</si>
  <si>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</si>
  <si>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</si>
  <si>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</si>
  <si>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</si>
  <si>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</si>
  <si>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</si>
  <si>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</si>
  <si>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</si>
  <si>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</si>
  <si>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</si>
  <si>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</si>
  <si>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</si>
  <si>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</si>
  <si>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</si>
  <si>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</si>
  <si>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</si>
  <si>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</si>
  <si>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</si>
  <si>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</si>
  <si>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</si>
  <si>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</si>
  <si>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</si>
  <si>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</si>
  <si>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</si>
  <si>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</si>
  <si>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</si>
  <si>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</si>
  <si>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</si>
  <si>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</si>
  <si>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</si>
  <si>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</si>
  <si>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</si>
  <si>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</si>
  <si>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</si>
  <si>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</si>
  <si>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</si>
  <si>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</si>
  <si>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</si>
  <si>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</si>
  <si>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</si>
  <si>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</si>
  <si>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</si>
  <si>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</si>
  <si>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</si>
  <si>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</si>
  <si>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</si>
  <si>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</si>
  <si>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</si>
  <si>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</si>
  <si>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</si>
  <si>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</si>
  <si>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</si>
  <si>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</si>
  <si>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</si>
  <si>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</si>
  <si>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</si>
  <si>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</si>
  <si>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</si>
  <si>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</si>
  <si>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</si>
  <si>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</si>
  <si>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</si>
  <si>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</si>
  <si>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</si>
  <si>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</si>
  <si>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</si>
  <si>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</si>
  <si>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SM.2B.20.1</t>
  </si>
  <si>
    <t>SM.2B.20.2</t>
  </si>
  <si>
    <t>SM.2B.20.3</t>
  </si>
  <si>
    <t>SM.2B.20.4</t>
  </si>
  <si>
    <t>SM.2B.20.5</t>
  </si>
  <si>
    <t>SM.2B.20.6</t>
  </si>
  <si>
    <t>SM.2B.20.7</t>
  </si>
  <si>
    <t>SM.2B.20.8</t>
  </si>
  <si>
    <t>SM.2B.20.9</t>
  </si>
  <si>
    <t>SM.2B.20.10</t>
  </si>
  <si>
    <t>% CRE</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</si>
  <si>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</si>
  <si>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</si>
  <si>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</si>
  <si>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</si>
  <si>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</si>
  <si>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</si>
  <si>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</si>
  <si>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</si>
  <si>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</si>
  <si>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</si>
  <si>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</si>
  <si>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</si>
  <si>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</si>
  <si>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</si>
  <si>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</si>
  <si>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</si>
  <si>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</si>
  <si>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</si>
  <si>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</si>
  <si>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</si>
  <si>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</si>
  <si>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</si>
  <si>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</si>
  <si>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</si>
  <si>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</si>
  <si>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</si>
  <si>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</si>
  <si>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</si>
  <si>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</si>
  <si>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</si>
  <si>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</si>
  <si>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</si>
  <si>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</si>
  <si>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</si>
  <si>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</si>
  <si>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</si>
  <si>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</si>
  <si>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</si>
  <si>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</si>
  <si>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</si>
  <si>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</si>
  <si>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</si>
  <si>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</si>
  <si>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</si>
  <si>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</si>
  <si>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</si>
  <si>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</si>
  <si>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</si>
  <si>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</si>
  <si>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</si>
  <si>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</si>
  <si>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</si>
  <si>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</si>
  <si>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</si>
  <si>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</si>
  <si>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</si>
  <si>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</si>
  <si>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</si>
  <si>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</si>
  <si>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</si>
  <si>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</si>
  <si>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</si>
  <si>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</si>
  <si>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</si>
  <si>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</si>
  <si>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</si>
  <si>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</si>
  <si>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</si>
  <si>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</si>
  <si>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</si>
  <si>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</si>
  <si>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</si>
  <si>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</si>
  <si>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</si>
  <si>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</si>
  <si>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</si>
  <si>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</si>
  <si>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</si>
  <si>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</si>
  <si>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</si>
  <si>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</si>
  <si>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</si>
  <si>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</si>
  <si>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</si>
  <si>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</si>
  <si>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</si>
  <si>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</si>
  <si>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</si>
  <si>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</si>
  <si>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</si>
  <si>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</si>
  <si>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</si>
  <si>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</si>
  <si>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</si>
  <si>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</si>
  <si>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</si>
  <si>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</si>
  <si>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</si>
  <si>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</si>
  <si>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</si>
  <si>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</si>
  <si>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</si>
  <si>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</si>
  <si>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</si>
  <si>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</si>
  <si>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</si>
  <si>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</si>
  <si>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</si>
  <si>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</si>
  <si>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</si>
  <si>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</si>
  <si>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</si>
  <si>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</si>
  <si>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SM.2B.23.11</t>
  </si>
  <si>
    <t>SM.2B.23.12</t>
  </si>
  <si>
    <t>SM.2B.23.13</t>
  </si>
  <si>
    <t>OSM.2B.23.1</t>
  </si>
  <si>
    <t>OSM.2B.23.2</t>
  </si>
  <si>
    <t>OSM.2B.23.3</t>
  </si>
  <si>
    <t>SM.2B.24.1</t>
  </si>
  <si>
    <t>SM.2B.24.2</t>
  </si>
  <si>
    <t>SM.2B.24.3</t>
  </si>
  <si>
    <t>SM.2B.24.4</t>
  </si>
  <si>
    <t>SM.2B.24.5</t>
  </si>
  <si>
    <t>SM.2B.24.6</t>
  </si>
  <si>
    <t>SM.2B.24.7</t>
  </si>
  <si>
    <t>SM.2B.24.8</t>
  </si>
  <si>
    <t>SM.2B.24.9</t>
  </si>
  <si>
    <t>SM.2B.24.10</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</si>
  <si>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</si>
  <si>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</si>
  <si>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</si>
  <si>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</si>
  <si>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</si>
  <si>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</si>
  <si>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</si>
  <si>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</si>
  <si>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</si>
  <si>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</si>
  <si>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</si>
  <si>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</si>
  <si>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</si>
  <si>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</si>
  <si>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</si>
  <si>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</si>
  <si>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</si>
  <si>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</si>
  <si>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</si>
  <si>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</si>
  <si>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</si>
  <si>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</si>
  <si>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</si>
  <si>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</si>
  <si>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</si>
  <si>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</si>
  <si>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</si>
  <si>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</si>
  <si>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</si>
  <si>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</si>
  <si>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</si>
  <si>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</si>
  <si>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</si>
  <si>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</si>
  <si>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</si>
  <si>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</si>
  <si>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</si>
  <si>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</si>
  <si>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</si>
  <si>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</si>
  <si>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</si>
  <si>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</si>
  <si>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</si>
  <si>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</si>
  <si>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</si>
  <si>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</si>
  <si>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</si>
  <si>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</si>
  <si>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</si>
  <si>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</si>
  <si>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</si>
  <si>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</si>
  <si>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</si>
  <si>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</si>
  <si>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</si>
  <si>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</si>
  <si>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</si>
  <si>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</si>
  <si>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</si>
  <si>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</si>
  <si>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</si>
  <si>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</si>
  <si>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</si>
  <si>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</si>
  <si>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</si>
  <si>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</si>
  <si>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</si>
  <si>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</si>
  <si>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</si>
  <si>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</si>
  <si>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</si>
  <si>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</si>
  <si>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</si>
  <si>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</si>
  <si>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</si>
  <si>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</si>
  <si>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</si>
  <si>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</si>
  <si>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</si>
  <si>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</si>
  <si>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</si>
  <si>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</si>
  <si>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</si>
  <si>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</si>
  <si>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</si>
  <si>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</si>
  <si>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</si>
  <si>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</si>
  <si>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o/w [if relevant, please specify]</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</si>
  <si>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</si>
  <si>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</si>
  <si>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</si>
  <si>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</si>
  <si>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</si>
  <si>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</si>
  <si>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</si>
  <si>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</si>
  <si>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</si>
  <si>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</si>
  <si>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</si>
  <si>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</si>
  <si>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</si>
  <si>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</si>
  <si>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</si>
  <si>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</si>
  <si>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</si>
  <si>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</si>
  <si>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</si>
  <si>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</si>
  <si>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</si>
  <si>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</si>
  <si>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</si>
  <si>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</si>
  <si>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</si>
  <si>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</si>
  <si>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</si>
  <si>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</si>
  <si>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</si>
  <si>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</si>
  <si>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</si>
  <si>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</si>
  <si>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</si>
  <si>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</si>
  <si>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OSM.2A.19.2</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</si>
  <si>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</si>
  <si>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</si>
  <si>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</si>
  <si>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</si>
  <si>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</si>
  <si>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</si>
  <si>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</si>
  <si>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</si>
  <si>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</si>
  <si>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</si>
  <si>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</si>
  <si>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</si>
  <si>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</si>
  <si>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</si>
  <si>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</si>
  <si>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</si>
  <si>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</si>
  <si>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16. Primary Energy intensity (kWh/m2)</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</si>
  <si>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</si>
  <si>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</si>
  <si>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</si>
  <si>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</si>
  <si>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</si>
  <si>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</si>
  <si>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</si>
  <si>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</si>
  <si>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</si>
  <si>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</si>
  <si>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</si>
  <si>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</si>
  <si>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</si>
  <si>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</si>
  <si>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</si>
  <si>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</si>
  <si>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</si>
  <si>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</si>
  <si>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</si>
  <si>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</si>
  <si>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</si>
  <si>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</si>
  <si>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</si>
  <si>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</si>
  <si>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</si>
  <si>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</si>
  <si>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</si>
  <si>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</si>
  <si>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</si>
  <si>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</si>
  <si>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</si>
  <si>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</si>
  <si>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</si>
  <si>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</si>
  <si>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</si>
  <si>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</si>
  <si>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</si>
  <si>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</si>
  <si>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</si>
  <si>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</si>
  <si>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</si>
  <si>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</si>
  <si>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</si>
  <si>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</si>
  <si>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</si>
  <si>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</si>
  <si>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</si>
  <si>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</si>
  <si>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</si>
  <si>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</si>
  <si>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</si>
  <si>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</si>
  <si>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</si>
  <si>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</si>
  <si>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</si>
  <si>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</si>
  <si>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</si>
  <si>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</si>
  <si>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</si>
  <si>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</si>
  <si>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</si>
  <si>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</si>
  <si>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</si>
  <si>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</si>
  <si>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</si>
  <si>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</si>
  <si>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</si>
  <si>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</si>
  <si>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</si>
  <si>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</si>
  <si>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</si>
  <si>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</si>
  <si>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</si>
  <si>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</si>
  <si>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</si>
  <si>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</si>
  <si>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</si>
  <si>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</si>
  <si>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</si>
  <si>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</si>
  <si>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</si>
  <si>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</si>
  <si>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</si>
  <si>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</si>
  <si>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</si>
  <si>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</si>
  <si>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</si>
  <si>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</si>
  <si>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</si>
  <si>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</si>
  <si>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</si>
  <si>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</si>
  <si>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</si>
  <si>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</si>
  <si>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</si>
  <si>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</si>
  <si>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</si>
  <si>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</si>
  <si>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</si>
  <si>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</si>
  <si>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</si>
  <si>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</si>
  <si>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</si>
  <si>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</si>
  <si>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</si>
  <si>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</si>
  <si>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</si>
  <si>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</si>
  <si>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</si>
  <si>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</si>
  <si>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</si>
  <si>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</si>
  <si>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</si>
  <si>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</si>
  <si>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</si>
  <si>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</si>
  <si>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</si>
  <si>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</si>
  <si>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</si>
  <si>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24. EPC  Information of the financed CRE</t>
  </si>
  <si>
    <t>M.2B.24.12</t>
  </si>
  <si>
    <t>M.2B.24.13</t>
  </si>
  <si>
    <t>M.2B.24.14</t>
  </si>
  <si>
    <t>M.2B.24.15</t>
  </si>
  <si>
    <t>M.2B.24.16</t>
  </si>
  <si>
    <t>M.2B.24.17</t>
  </si>
  <si>
    <t>M.2B.24.18</t>
  </si>
  <si>
    <t>M.2B.24.19</t>
  </si>
  <si>
    <t>OM.2B.24.2</t>
  </si>
  <si>
    <t>OM.2B.24.3</t>
  </si>
  <si>
    <t>25. Average energy use intensity (kWh/m2)</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</si>
  <si>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</si>
  <si>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</si>
  <si>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</si>
  <si>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</si>
  <si>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</si>
  <si>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</si>
  <si>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</si>
  <si>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</si>
  <si>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</si>
  <si>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</si>
  <si>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</si>
  <si>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</si>
  <si>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</si>
  <si>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</si>
  <si>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</si>
  <si>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</si>
  <si>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</si>
  <si>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t>
  </si>
  <si>
    <t>M.2B.26.1</t>
  </si>
  <si>
    <t>M.2B.26.2</t>
  </si>
  <si>
    <t>M.2B.26.3</t>
  </si>
  <si>
    <t>M.2B.26.4</t>
  </si>
  <si>
    <t>M.2B.26.5</t>
  </si>
  <si>
    <t>M.2B.26.6</t>
  </si>
  <si>
    <t>M.2B.26.7</t>
  </si>
  <si>
    <t>M.2B.26.8</t>
  </si>
  <si>
    <t>M.2B.26.9</t>
  </si>
  <si>
    <t>M.2B.26.10</t>
  </si>
  <si>
    <t>M.2B.26.11</t>
  </si>
  <si>
    <t>OM.2B.26.1</t>
  </si>
  <si>
    <t>M.2B.27.1</t>
  </si>
  <si>
    <t>M.2B.27.2</t>
  </si>
  <si>
    <t>M.2B.27.3</t>
  </si>
  <si>
    <t>M.2B.27.4</t>
  </si>
  <si>
    <t>M.2B.27.5</t>
  </si>
  <si>
    <t>Social impact mortgage loans</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</si>
  <si>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</si>
  <si>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</si>
  <si>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</si>
  <si>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</si>
  <si>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</si>
  <si>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</si>
  <si>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</si>
  <si>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</si>
  <si>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</si>
  <si>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</si>
  <si>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</si>
  <si>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</si>
  <si>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</si>
  <si>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</si>
  <si>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</si>
  <si>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</si>
  <si>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</si>
  <si>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</si>
  <si>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</si>
  <si>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</si>
  <si>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</si>
  <si>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</si>
  <si>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</si>
  <si>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</si>
  <si>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</si>
  <si>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</si>
  <si>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</si>
  <si>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</si>
  <si>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</si>
  <si>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</si>
  <si>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</si>
  <si>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</si>
  <si>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</si>
  <si>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</si>
  <si>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</si>
  <si>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</si>
  <si>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</si>
  <si>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</si>
  <si>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</si>
  <si>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</si>
  <si>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</si>
  <si>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</si>
  <si>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</si>
  <si>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</si>
  <si>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</si>
  <si>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</si>
  <si>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</si>
  <si>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</si>
  <si>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</si>
  <si>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</si>
  <si>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</si>
  <si>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</si>
  <si>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</si>
  <si>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</si>
  <si>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</si>
  <si>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</si>
  <si>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</si>
  <si>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</si>
  <si>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</si>
  <si>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</si>
  <si>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</si>
  <si>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</si>
  <si>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</si>
  <si>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</si>
  <si>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22. Loan to Value (LTV) Information - INDEXED</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</si>
  <si>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</si>
  <si>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</si>
  <si>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</si>
  <si>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</si>
  <si>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</si>
  <si>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</si>
  <si>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</si>
  <si>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</si>
  <si>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</si>
  <si>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</si>
  <si>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</si>
  <si>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</si>
  <si>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</si>
  <si>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</si>
  <si>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</si>
  <si>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</si>
  <si>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M.7B.23.11</t>
  </si>
  <si>
    <t>M.7B.23.12</t>
  </si>
  <si>
    <t>M.7B.23.13</t>
  </si>
  <si>
    <t>o/w Cultural purposes</t>
  </si>
  <si>
    <t xml:space="preserve">Subsidised housing </t>
  </si>
  <si>
    <t>SM.2A.13.6</t>
  </si>
  <si>
    <t>F1. Harmonised Transparency Template - Optional Sustainable Mortgage Data</t>
  </si>
  <si>
    <t>CONTENT OF TAB F1</t>
  </si>
  <si>
    <t>Worksheet F1: Optional Sustainable M data</t>
  </si>
  <si>
    <t>New Property</t>
  </si>
  <si>
    <t>27. New Commercial Property</t>
  </si>
  <si>
    <t>Existing Property</t>
  </si>
  <si>
    <t>HG.1.14</t>
  </si>
  <si>
    <t>HG.1.15</t>
  </si>
  <si>
    <t>HG.1.16</t>
  </si>
  <si>
    <t>HG.1.17</t>
  </si>
  <si>
    <t>G.3.14.3</t>
  </si>
  <si>
    <t>G.3.14.4</t>
  </si>
  <si>
    <t>Cover pool involved in a sustainable/special purpose strategy? (Y/N)</t>
  </si>
  <si>
    <t>OSM.2B.23.4</t>
  </si>
  <si>
    <t>OSM.2B.23.5</t>
  </si>
  <si>
    <t>OSM.2B.23.6</t>
  </si>
  <si>
    <t>OSM.2B.23.7</t>
  </si>
  <si>
    <t>OSM.2B.23.8</t>
  </si>
  <si>
    <t>OSM.2B.23.9</t>
  </si>
  <si>
    <t>OSM.2B.23.10</t>
  </si>
  <si>
    <t>OSM.2B.23.11</t>
  </si>
  <si>
    <t>OSM.2B.23.12</t>
  </si>
  <si>
    <t>OSM.2B.23.13</t>
  </si>
  <si>
    <t>OSM.2B.23.14</t>
  </si>
  <si>
    <t>SM.2B.24.12</t>
  </si>
  <si>
    <t>SM.2B.24.13</t>
  </si>
  <si>
    <t>SM.2B.24.14</t>
  </si>
  <si>
    <t>SM.2B.24.15</t>
  </si>
  <si>
    <t>SM.2B.24.16</t>
  </si>
  <si>
    <t>SM.2B.24.17</t>
  </si>
  <si>
    <t>SM.2B.24.18</t>
  </si>
  <si>
    <t>SM.2B.24.19</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</si>
  <si>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</si>
  <si>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</si>
  <si>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</si>
  <si>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</si>
  <si>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</si>
  <si>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</si>
  <si>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</si>
  <si>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</si>
  <si>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</si>
  <si>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</si>
  <si>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</si>
  <si>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</si>
  <si>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</si>
  <si>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</si>
  <si>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</si>
  <si>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</si>
  <si>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</si>
  <si>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</si>
  <si>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</si>
  <si>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</si>
  <si>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</si>
  <si>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</si>
  <si>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</si>
  <si>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</si>
  <si>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</si>
  <si>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</si>
  <si>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</si>
  <si>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</si>
  <si>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</si>
  <si>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</si>
  <si>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</si>
  <si>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</si>
  <si>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</si>
  <si>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</si>
  <si>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</si>
  <si>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</si>
  <si>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</si>
  <si>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</si>
  <si>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</si>
  <si>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</si>
  <si>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</si>
  <si>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</si>
  <si>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</si>
  <si>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</si>
  <si>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</si>
  <si>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</si>
  <si>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</si>
  <si>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</si>
  <si>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</si>
  <si>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</si>
  <si>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</si>
  <si>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</si>
  <si>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</si>
  <si>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</si>
  <si>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</si>
  <si>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</si>
  <si>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</si>
  <si>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</si>
  <si>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</si>
  <si>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</si>
  <si>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</si>
  <si>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</si>
  <si>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</si>
  <si>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</si>
  <si>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</si>
  <si>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</si>
  <si>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</si>
  <si>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</si>
  <si>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</si>
  <si>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</si>
  <si>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</si>
  <si>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</si>
  <si>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</si>
  <si>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</si>
  <si>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</si>
  <si>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</si>
  <si>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</si>
  <si>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</si>
  <si>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</si>
  <si>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</si>
  <si>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</si>
  <si>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</si>
  <si>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</si>
  <si>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</si>
  <si>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</si>
  <si>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</si>
  <si>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</si>
  <si>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</si>
  <si>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</si>
  <si>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</si>
  <si>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r>
      <rPr>
        <b/>
        <sz val="11"/>
        <rFont val="Calibri"/>
        <family val="2"/>
        <scheme val="minor"/>
      </rPr>
      <t>Tabs B1 and F1 - section 24</t>
    </r>
    <r>
      <rPr>
        <sz val="11"/>
        <rFont val="Calibri"/>
        <family val="2"/>
        <scheme val="minor"/>
      </rPr>
      <t xml:space="preserve">
Since in Germany and some other countries no EPC scale for CRE is actually provided, the data for these assets are placed under "Assets in countries without EPC levels for CRE". For assets in countries (outside Germany) that provide an EPC scale for CRE, the data are placed along the A+ to H scale.
</t>
    </r>
    <r>
      <rPr>
        <b/>
        <sz val="11"/>
        <rFont val="Calibri"/>
        <family val="2"/>
        <scheme val="minor"/>
      </rPr>
      <t>Tabs B1 and F1 - section 25</t>
    </r>
    <r>
      <rPr>
        <sz val="11"/>
        <rFont val="Calibri"/>
        <family val="2"/>
        <scheme val="minor"/>
      </rPr>
      <t xml:space="preserve">
There are actually no uniform thresholds for CRE with regard to energy efficiency within the EU. In this respect, informations can only be provided depending on object types. The maximum values [kWh/m²] are comparative  values  published  by  the  German  Federal  Ministry  for  Economic  Affairs   and   Energy   and   the   German   Ministry   for   the   Environment,   Nature   Conservation, Building and Nuclear Safety on 7 April 2015 (https://enev-online.com/enev_praxishilfen/enev_2014_energieausweis_energieverbrauchswerte_vergleichswerte_nichtwohnbestand_bekanntmachung_15.04.07.pdf). Specifications for CRE assets are to be made either depending on the object types and maximum values, according to top category sustainability certificates or the top 15% approach. Double placement of assets within these three approaches is not permitted. In HTT-tab B1 and HDT-tab A1 in section 25 the "Total" refers to 100% of all assets (ESG and non-ESG) in the cover pool. Therefore all non-ESG assets are placed under "Others".  In HTT-tab F1 and HDT-tab B1 in section 25 the "Total" refers to 100% of all ESG-assets in the cover pool. </t>
    </r>
  </si>
  <si>
    <t>Hypothekenpfandbriefe</t>
  </si>
  <si>
    <t>Q 2 2021</t>
  </si>
  <si>
    <t>Deckungsmasse (nom.)</t>
  </si>
  <si>
    <t>(Mio. €)</t>
  </si>
  <si>
    <t>Umlaufende Pfandbriefe (nom).</t>
  </si>
  <si>
    <t>WAL der Deckungsmasse (Total)</t>
  </si>
  <si>
    <t>Jahre</t>
  </si>
  <si>
    <t>WAL der ausstehenden Pfandbriefe (Total)</t>
  </si>
  <si>
    <t>Anteil von "insured mortgages"</t>
  </si>
  <si>
    <t>%</t>
  </si>
  <si>
    <t>Sind Soft Bullet Strukturen enthalten?</t>
  </si>
  <si>
    <t>Ja/Nein</t>
  </si>
  <si>
    <t>Nein</t>
  </si>
  <si>
    <t>Sind Versicherungen Bestandteil der Deckungsmasse?</t>
  </si>
  <si>
    <t>Ja</t>
  </si>
  <si>
    <t>Wenn ja: Ausmass der Fälligkeitsverschiebung?</t>
  </si>
  <si>
    <t>Monate</t>
  </si>
  <si>
    <t>-</t>
  </si>
  <si>
    <t>Sind garantierte Kredite in Deckungsmasse enthalten?</t>
  </si>
  <si>
    <t>Nicht anwendbar*</t>
  </si>
  <si>
    <t>Ist Fälligkeitsverschiebung gesetzlich geregelt?</t>
  </si>
  <si>
    <t xml:space="preserve">Anteil garantierter Kredite </t>
  </si>
  <si>
    <t>Sind Pass through Strukturen enthalten?</t>
  </si>
  <si>
    <t>Gesetzliche Überdeckung (barwertig nach Stressszenarien)</t>
  </si>
  <si>
    <t>Sind "self certified loans" Bestandteil der Deckungsmasse?</t>
  </si>
  <si>
    <t>Gesamtkreditbetrag der 10 größten Kreditnehmer</t>
  </si>
  <si>
    <t>Sind "limited certified loans" Bestandteil der Deckungsmasse?</t>
  </si>
  <si>
    <t xml:space="preserve">Anteil von "non first lien mortgages" </t>
  </si>
  <si>
    <t xml:space="preserve">% </t>
  </si>
  <si>
    <t xml:space="preserve"> </t>
  </si>
  <si>
    <t>Sind ABS Bestandteil der Deckungsmasse?</t>
  </si>
  <si>
    <t>Anzahl der Kreditnehmer</t>
  </si>
  <si>
    <t>"interest only loans"</t>
  </si>
  <si>
    <t xml:space="preserve">Anzahl der Kredite </t>
  </si>
  <si>
    <t>Notenbankfähige Wertpapiere</t>
  </si>
  <si>
    <t xml:space="preserve">(Mio. €) </t>
  </si>
  <si>
    <t>Anzahl der Objekte</t>
  </si>
  <si>
    <t>Aufteilung der Forderungen gegenüber Zentralbanken und Kreditinstituten i.S. d. § 28 Abs. 1 Nr. 5 nach Bonitätsstufe</t>
  </si>
  <si>
    <t>Selbstgenutzte Wohnungen in der Deckungsmasse (Mio. €)</t>
  </si>
  <si>
    <t>Bonitätsstufe 1</t>
  </si>
  <si>
    <t>Mehrfamilienhäuser in der Deckungsmasse (Mio. €)</t>
  </si>
  <si>
    <t>Bonitätsstufe 2</t>
  </si>
  <si>
    <t>Sind Derivate in Deckung?</t>
  </si>
  <si>
    <t>Y/N</t>
  </si>
  <si>
    <t>Typ der Swap-Kontrahenten? (Intern, Extern, Beide, None)</t>
  </si>
  <si>
    <t>I/E/B/N</t>
  </si>
  <si>
    <t>Nettobarwert der Derivate in Deckung</t>
  </si>
  <si>
    <t>Währungspositionen (nominal)</t>
  </si>
  <si>
    <t>Pfandbriefe</t>
  </si>
  <si>
    <t>Deckungsmasse</t>
  </si>
  <si>
    <t>Ratingagentur</t>
  </si>
  <si>
    <t>Fitch</t>
  </si>
  <si>
    <t>Moody´s</t>
  </si>
  <si>
    <t>S&amp;P</t>
  </si>
  <si>
    <t>DBRS</t>
  </si>
  <si>
    <t>Scope</t>
  </si>
  <si>
    <t xml:space="preserve">Aktuelles Pfandbriefrating  </t>
  </si>
  <si>
    <t>Aaa</t>
  </si>
  <si>
    <t xml:space="preserve">Deckungsmasse nach Beleihungsauslauf in Bandbreiten </t>
  </si>
  <si>
    <t>0- ≤20</t>
  </si>
  <si>
    <t xml:space="preserve"> &gt;20- ≤30</t>
  </si>
  <si>
    <t>&gt;30- ≤40</t>
  </si>
  <si>
    <t>&gt;40- ≤50</t>
  </si>
  <si>
    <t>&gt;50- ≤60</t>
  </si>
  <si>
    <t>Deckungsmasse nach Alter
der Kredite in Bandbreiten -seasoning- residential+commercial</t>
  </si>
  <si>
    <t xml:space="preserve"> ≤12 Monate</t>
  </si>
  <si>
    <t>&gt;12 - ≤24 Monate</t>
  </si>
  <si>
    <t>&gt;24 - ≤36 Monate</t>
  </si>
  <si>
    <t xml:space="preserve"> &gt;36 - ≤60 Monate</t>
  </si>
  <si>
    <t>&gt;60 - ≤120 Monate</t>
  </si>
  <si>
    <t>&gt; 120 Monate</t>
  </si>
  <si>
    <t>WAL der Deckungsmasse</t>
  </si>
  <si>
    <t>WAL der ausstehenden Pfandbriefe</t>
  </si>
  <si>
    <t>Mortgage Pfandbriefe</t>
  </si>
  <si>
    <t>Cover pool (nom.)</t>
  </si>
  <si>
    <t>(mn. €)</t>
  </si>
  <si>
    <t>Pfandbriefe outstanding (nom).</t>
  </si>
  <si>
    <t>Weighted Average Life (WAL) of cover pool (Total)</t>
  </si>
  <si>
    <t>Years</t>
  </si>
  <si>
    <t>WAL of outstanding Pfandbriefe (Total)</t>
  </si>
  <si>
    <t>Share of "insured mortgages"</t>
  </si>
  <si>
    <t>Are soft bullet structures included?</t>
  </si>
  <si>
    <t>Yes/No</t>
  </si>
  <si>
    <t xml:space="preserve">No </t>
  </si>
  <si>
    <t>Are insurances part of the cover pool register?</t>
  </si>
  <si>
    <t>Yes</t>
  </si>
  <si>
    <t>If yes: maturity expansion period?</t>
  </si>
  <si>
    <t>Months</t>
  </si>
  <si>
    <t>Are guaranteed loans included in the cover pool?</t>
  </si>
  <si>
    <t>Not applicable*</t>
  </si>
  <si>
    <t>Is maturity extension regulated by law?</t>
  </si>
  <si>
    <t>Share of guaranteed loans</t>
  </si>
  <si>
    <t>Are pass-through structures included?</t>
  </si>
  <si>
    <t>Legal overcollateralisation (npv based on stress scenarios)</t>
  </si>
  <si>
    <t>Are self certified loans part of the cover pool?</t>
  </si>
  <si>
    <t>Total amount lent to 10 lagest borrowers</t>
  </si>
  <si>
    <t>Are limited certified loans part of the cover pool?</t>
  </si>
  <si>
    <t>Percentage of non first lien mortgages</t>
  </si>
  <si>
    <t>Are ABS part of the cover pool?</t>
  </si>
  <si>
    <t>Number of borrowers</t>
  </si>
  <si>
    <t>Central bank eligible securities</t>
  </si>
  <si>
    <t xml:space="preserve">(mn. €) </t>
  </si>
  <si>
    <t>Number of properties</t>
  </si>
  <si>
    <t>Breakdown of exposures to central banks and credit institutions within the meaning of sec. 28(1) no.5 by credit quality step</t>
  </si>
  <si>
    <t>Owner-occupied dwellings in the cover pool (mn. €)</t>
  </si>
  <si>
    <t>Credit quality step 1</t>
  </si>
  <si>
    <t>Multi-family houses in the cover pool ( mn.€)</t>
  </si>
  <si>
    <t>Credit quality step 2</t>
  </si>
  <si>
    <t>Are derivatives included in the cover pool?</t>
  </si>
  <si>
    <t>Type of swap counterparties? (internal, external, both, none)</t>
  </si>
  <si>
    <t>Net present value of derivatives in the cover pool</t>
  </si>
  <si>
    <t>Currency positions (nominal)</t>
  </si>
  <si>
    <t>Cover pool</t>
  </si>
  <si>
    <t>Rating agency</t>
  </si>
  <si>
    <t>Current Pfandbrief rating</t>
  </si>
  <si>
    <t>Cover pool by LTV buckets</t>
  </si>
  <si>
    <t>Cover pool by age of loans (seasoning) in buckets
Residential+commercial</t>
  </si>
  <si>
    <t xml:space="preserve"> ≤12 months</t>
  </si>
  <si>
    <t>&gt;12 - ≤24 months</t>
  </si>
  <si>
    <t>&gt;24 - ≤36 months</t>
  </si>
  <si>
    <t xml:space="preserve"> &gt;36 - ≤60 months</t>
  </si>
  <si>
    <t>&gt;60 - ≤120 months</t>
  </si>
  <si>
    <t>&gt; 120 months</t>
  </si>
  <si>
    <t>Begriff</t>
  </si>
  <si>
    <t>vdp-§ 28 Transparenzinitiative</t>
  </si>
  <si>
    <t>erweiterters vdp-Template</t>
  </si>
  <si>
    <t>HTT</t>
  </si>
  <si>
    <t>Erklärung</t>
  </si>
  <si>
    <t>Ausgleichsforderungen</t>
  </si>
  <si>
    <t>Tabellenblätter StTwh, STwo, StTws, StTwf Spalte F</t>
  </si>
  <si>
    <t>1. aus der Währungsreform 1948 stammende, im Schuldbuch eingetragene Forderungen von der Deutschen Bundesbank 
(bzw. Bank deutscher Länder und Landeszentralbanken), von Kreditinstituten, Post- und Bausparkassen sowie Versicherungen gegen die öffentliche Hand (Bund, Länder). Die Eröffnungsbilanzen der Institute hatten 1948 eine Lücke bei den Aktiva, da der Großteil ihrer Forderungen (diejenigen gegen das Deutsche Reich) im Unterschied zu ihren Verbindlichkeiten nicht auf DM umgerechnet wurden. Die Ausgleichsforderungen wurden u.a. aus Mitteln des Bundesbank-Gewinns seit 1956 innerhalb von 37 Jahren getilgt. Die je nach Fristigkeit mit 3 bis 4,5 Prozent pro Jahr festverzinsten Ausgleichsforderungen waren zum Nennbetrag zwischen Kredit- und Versicherungsinstituten handelbar; wurden in Schatzwechsel und unverzinsliche Schatzanweisungen umgewandelt.
2. Auch im Zuge der Einführung der DM in der ehemaligen DDR zum 1.7.1990 wurde das Instrument der Ausgleichsforderungen verwendet. Ergab sich bei sanierungsfähigen Unternehmen (nicht Kreditinstitute, Versicherungen und Außenhandelsbetriebe), die als bisheriges volkseigenes Vermögen unentgeltlich der Treuhandanstalt oder ihrer Tochterunternehmungen zur Privatisierung übertragen wurden, ein nicht durch Eigenkapital gedeckter Fehlbetrag, so erhielten diese eine ab 1.7.1990 verzinsliche (Treuhandanstalt 5 Prozent pro Jahr) Ausgleichsforderung gegenüber ihren vorläufigen Eignern (§ 24 DMBilG)</t>
  </si>
  <si>
    <t>Barwert</t>
  </si>
  <si>
    <t>Tabellenblatt StTai Spalte F - I</t>
  </si>
  <si>
    <t>Spalte C Zeilen 20, 54, 83, 114</t>
  </si>
  <si>
    <t>A. HTT General Spalte C Zeilen 40-41 (NPV)</t>
  </si>
  <si>
    <t>Der Barwert ist der Wert, den zukünftige Zahlungen in der Gegenwart besitzen. Er wird durch Abzinsung der zukünftigen Zahlungen und anschließendes Summieren ermittelt
Heutiger Wert zukünftiger Zahlungen (Cashflows) unter Annahme einer bestimmten Verzinsung (z.B. Barwert von Investitionsrückflüssen, Barwert einer Rente oder Barwert einer Anleihe). Durch die Ermittlung des Barwertes werden Zahlungen, die zu unterschiedlichen Zeitpunkten entstehen, vergleichbar gemacht. Zur Ermittlung des Barwertes eines Zahlungsstroms werden die einzelnen Ein- bzw. Auszahlungen mit einem laufzeit- und risikoäquivalenten Kalkulationszinssatz abgezinst (diskontiert). Die Diskontierung berücksichtigt den Umstand, dass der heutige Wert einer Zahlung sowohl für den Zahlungspflichtigen als auch für den Zahlungsempfänger umso geringer ist, je später diese Zahlung fällig wird.</t>
  </si>
  <si>
    <t>Barwertverordnung</t>
  </si>
  <si>
    <t>Tabellenblatt StTk</t>
  </si>
  <si>
    <t>https://www.pfandbrief.de/site/dam/jcr:d320da9b-cd24-46c5-823a-21ae167167ea/DE_PfandBG_01_2020.pdf</t>
  </si>
  <si>
    <t xml:space="preserve">Beleihungswert </t>
  </si>
  <si>
    <t>Beleihungswertermittlungsverordnung</t>
  </si>
  <si>
    <t>Bonitätsdifferenzierungsmodell</t>
  </si>
  <si>
    <t>Tabellenblatt StTai Spalte D - G, 
Zeilen 28-29, 41-42, 54-55, 67-68</t>
  </si>
  <si>
    <t xml:space="preserve">Die andauernde Finanzkrise hat das Vertrauen in die Kreditwürdigkeit einiger europäischer Staaten erschüttert. Infolgedessen ist die uneingeschränkte Deckungsfähigkeit von Forderungen gegenüber EU- und EWR-Staaten sowie deren unterstaatliche Stellen zunehmend kritisiert worden. 
Vor diesem Hintergrund haben die vdp-Mitgliedsinstitute anlässlich ihrer im Juni 2012 durchgeführten Mitgliederversammlung einstimmig das vdp-Bonitätsdifferenzierungsmodell für EU-Staaten gebilligt. Die Mitte 2011 ins Leben gerufene vdp-Initiative ist eine Antwort darauf, dass auch die neue Bankenregulierung nicht zwischen unterschiedlichen Staatenrisiken differenzieren wird. Die fehlenden gesetzlichen Regelungen zur Kreditdifferenzierung souveräner Staaten sollen durch einen freiwilligen vdp-Standard kompensiert werden, wobei mittelfristig eine gesetzliche Lösung ohne Bezug zu externen Ratings wünschenswert ist. Erfahrungswerte, welche nun im Zuge der Anwendung des freiwilligen vdp-Standards gesammelt werden, können später in eine gesetzliche Regelung einfließen. 
Die im vdp-Modell vorgesehene Bonitätsdifferenzierung erfolgt durch laufzeitunabhängige Abschläge auf den Nominalwert der jeweiligen Forderung. Die Höhe der Sicherheitsabschläge orientiert sich an den externen Ratings von Moody’s, Standard &amp; Poor’s und Fitch für Zentralstaaten sowie an den diesen Ratingstufen zugrundeliegenden Ausfallwahrscheinlichkeiten. Der vdp-Standard sieht vor, dass Forderungen gegen EU-Staaten mit einem Non-Investmentgrade-Rating außerhalb der gesetzlich vorgeschriebenen Deckungsrechnung gesondert mit Abschlägen versehen werden. Die Abschläge sind auch auf Forderungen gegen unterstaatliche Stellen aus diesem Land anzuwenden. http://www.pfandbrief.de/cms/_internet.nsf/tindex/de_32.htm  </t>
  </si>
  <si>
    <t>Bonitätsstufe 1 und 2</t>
  </si>
  <si>
    <t>Spalte C 
Zeilen 16-17, 50-51, 79-80, 110-111</t>
  </si>
  <si>
    <t>A. HTT General Spalte C Zeilen 186-187</t>
  </si>
  <si>
    <t xml:space="preserve">Nach § 4 Abs. 1 Nr. 3 PfandBG sind grundsätzlich nur Kreditinstitute aus dem Europäischen Wirtschaftsraum, der Schweiz, den USA, Kanada und Japan deckungsfähig, die die Anforderungen der Bonitätsstufe 1 erfüllen. Maßgeblich hierfür sind Tabelle 3 in Artikel 120 CRR (EU-Verordnung Nr. 575/2013) sowie Tabelle 5 des Artikels 121 CRR.  Weisen die Forderungen eine Ursprungslaufzeit von bis zu 100 Tagen auf, sind auch Forderungen gegen Kreditinstitute der Bonitätsstufe 2 deckungsfähig. Droht eine erhebliche Schuldnerkonzentration im Falle der Beschränkung der Deckungsfähigkeit auf Kreditinstitute der Bonitätsstufe 1, kann die nationale Aufsichtsbehörde BaFin nach Konsultation mit der EBA auch Forderungen gegen Kreditinstitute der Bonitätsstufe 2 mit einer Ursprungslaufzeit von mehr als 100 Tagen für deckungsfähig erklären. Zur Zeit liegt eine entsprechende Allgemeinverfügung der BaFin vor wonach Forderungen gegenüber Kreditinstituten mit Bonitätsstufe 2 deckungsfähig sind. Bezogen auf die drei großen Ratingagenturen Fitch/Moody's/S&amp;P erfüllen Kreditinstitute die Anforderungen an Bonitätsstufe 1, wenn sie mindestens AA-/Aaa/AA- geratet sind. Für die Bonitätsstufe 2 sind Ratings von mindestens A-/Baa3/A- erforderlich. Liegen für ein Kreditinstitut mehrere externe Ratings vor, orientiert sich die Frage der Deckungsfähigkeit an Artikel 138 e) und j) der CRR (EU-Verordnung 575/2013. </t>
  </si>
  <si>
    <t>Fälligkeitsverschiebung</t>
  </si>
  <si>
    <t>Spalte H Zeile 5-6</t>
  </si>
  <si>
    <t xml:space="preserve">Erst nach Einsetzen eines Sachwalters, hat dieser die Möglichkeit die Rückzahlung anstehender Fälligkeiten für einen bestimmten Zeitraum zu verschieben. Zeitraum als auch Bedingungen der Verschiebung sind entweder gesetzlich oder vertraglich geregelt. </t>
  </si>
  <si>
    <t>Fremdwährungen, Nettobarwert</t>
  </si>
  <si>
    <t>Tabellenblatt StTK Spalte D und E 
Zeilen 17-27, 42-52, 67-77,92-102</t>
  </si>
  <si>
    <t xml:space="preserve">Nach § 28 Abs. 1 Nr. 10 PfandBG müssen Pfandbriefbanken den Nettobarwert je Fremdwährung veröffentlichen. Dieser ist definiert in § 6 Barwertverordnung. Der Ausweis erfolgt in Euro, die Umrechnung nach § 1 Barwertverordnung auf Basis der EZB-Referenzkurse </t>
  </si>
  <si>
    <t>gesetzliche Überdeckung</t>
  </si>
  <si>
    <t>Spalte C Zielen 8, 43, 73, 104</t>
  </si>
  <si>
    <t>A. HTT General C47</t>
  </si>
  <si>
    <t>barwertig unter Berücksichtigung von Zins- und Währungsstress (s. auch Überdeckung)</t>
  </si>
  <si>
    <t>Gewichteter LTV (Durchschnittlicher Beleihungsauslauf)</t>
  </si>
  <si>
    <t>Tabellenblatt StTK Spalte D und E 
Zeile 29</t>
  </si>
  <si>
    <t>Spalte C Zeilen 76, 107</t>
  </si>
  <si>
    <t>B1. HTT Mortgage Assets C 216</t>
  </si>
  <si>
    <t>Durchschnittlicher, anhand des Betrages der zur Deckung verwendeten Forderung gewichteter, Beleihungsauslauf</t>
  </si>
  <si>
    <t>Grenzwerte nach § 13 Abs. 1 PfandBG</t>
  </si>
  <si>
    <t>Tabellenblatt StTK Spalte D und E 
Zeile 13</t>
  </si>
  <si>
    <t>Der Gesamtbetrag der Beleihungen in Staaten, die nicht der Europäischen Union angehören, bei denen nicht sichergestellt ist, dass sich das Vorrecht der Pfandbriefgläubiger nach § 30 Abs. 1 PfandBG
 auf die Forderungen der Pfandbriefbank aus diesen Beleihungen erstreckt, darf 10 Prozent des Gesamtbetrages der Beleihungen, bei denen das Vorrecht sichergestellt ist, nicht übersteigen.</t>
  </si>
  <si>
    <t>Grenzwerte nach § 19 Abs. 1 Nr. 2  PfandBG</t>
  </si>
  <si>
    <t>Tabellenblatt StTK Spalte D und E 
Zeile 14</t>
  </si>
  <si>
    <t>Die Deckung der Hypothekenpfandbriefe kann bis zu insgesamt 10 Prozent des Gesamtbetrages der im Umlauf befindlichen Hypothekenpfandbriefe durch Werte der in § 4 Absatz 1 Satz 2 Nummer 1 und 2 PfandBG bezeichneten Art, 
durch Geldforderungen gegen die Europäische Zentralbank, gegen Zentralbanken der Mitgliedstaaten der Europäischen Union oder gegen Kreditinstitute im Sinne des § 4 Absatz 1 Satz 2 Nummer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sein als 2 Prozent des Gesamtbetrages der in Halbsatz 1 genannten Hypothekenpfandbriefe.</t>
  </si>
  <si>
    <t>Grenzwerte nach § 19 Abs. 1 Nr. 3  PfandBG</t>
  </si>
  <si>
    <t>Tabellenblatt StTK Spalte D und E 
Zeile 15</t>
  </si>
  <si>
    <t>Die Deckung der Hypothekenpfandbriefe kann bis zu insgesamt 20 Prozent des Gesamtbetrages der im Umlauf befindlichen Hypothekenpfandbriefe durch Werte der in § 20 Abs. 1 PfandBG bezeichneten Art, sofern es sich um Schuldverschreibungen handelt erfolgen; 
die in Nummer 2 genannten Deckungswerte sind anzurechnen.</t>
  </si>
  <si>
    <t>Grenzwerte nach § 20 Abs. 2  PfandBG</t>
  </si>
  <si>
    <t>Tabellenblatt StTK Spalte D und E 
Zeile 39</t>
  </si>
  <si>
    <t>Die Deckung der Öffentlichen Pfandbriefe kann bis zu 10 Prozent des Gesamtbetrages der im Umlauf befindlichen Öffentlichen Pfandbriefe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geeignete Kreditinstitut darf nicht höher als 2 Prozent des Gesamtbetrages der im Umlauf befindlichen Öffentlichen Pfandbriefe sein; § 4 Absatz 1 Satz 4 bis 8 PfandBG gilt entsprechend.</t>
  </si>
  <si>
    <t>Grenzwerte nach § 26 Abs. 1 Nr. 3  PfandBG</t>
  </si>
  <si>
    <t>Tabellenblatt StTK Spalte D und E 
Zeile 64</t>
  </si>
  <si>
    <t>Die Deckung von Schiffspfandbriefen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</si>
  <si>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 Abs. 1 Nr. 4  PfandBG</t>
  </si>
  <si>
    <t>Tabellenblatt StTK Spalte D und E 
Zeile 65</t>
  </si>
  <si>
    <t>Die Deckung von Schiffspfandbriefen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</si>
  <si>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Grenzwerte nach § 26f Abs. 1 Nr. 3 PfandBG</t>
  </si>
  <si>
    <t>Tabellenblatt StTK Spalte D und E 
Zeile 89</t>
  </si>
  <si>
    <t>Die Deckung von Flugzeugpfandbriefen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</si>
  <si>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26f Abs. 1 Nr. 4  PfandBG</t>
  </si>
  <si>
    <t>Tabellenblatt StTK Spalte D und E 
Zeile 90</t>
  </si>
  <si>
    <t>Die Deckung von Flugzeugpfandbriefen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</si>
  <si>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Gruppeninterne Transaktionen</t>
  </si>
  <si>
    <t xml:space="preserve">Spalte C
Zeilen 19, 53, 82, 113 </t>
  </si>
  <si>
    <t>A. HTT General C232,233</t>
  </si>
  <si>
    <t>Diese Betrachtung bezieht sich auf Derivatgeschäfte: Artikel 1 Nr. 19 der Verordnung (EU) Nr. 1333/2014 der EZB definiert gruppeninterne Transaktionen als Geschäfte zwischen einem Berichtspflichtigen und einem anderen Unternehmen, welches durchgängig in denselben konsolidierten Abschluss einbezogen ist.
Der Begriff „konsolidierter Abschluss“ basiert dabei auf der Definition von IFRS bzw. bankenaufsichtlicher Konsolidierung.
Verbandsinterne Geschäfte zwischen rechtlich selbstständigen Instituten, zum Beispiel innerhalb des Sparkassen- bzw. genossenschaftlichen Sektors, 
zählen nicht als gruppeninterne Transaktionen im Sinne der Verordnung (EU) Nr. 1333/2014 der EZB.</t>
  </si>
  <si>
    <t>insured mortgages</t>
  </si>
  <si>
    <t>Spalte C Zeile 4</t>
  </si>
  <si>
    <t>Anteil versicherter Darlehen. Nach § 15 PfandBG muss während der gesamten Beleihung eine Versicherung sichergestellt sein. Daher sind alle Immobilien, die als Sicherheiten von in Deckung befindlichen Immobiliendarlehen dienen, gegen die jeweils relevanten Risiken versichert</t>
  </si>
  <si>
    <t>interest only loans</t>
  </si>
  <si>
    <t>Spalte C Zeile 13</t>
  </si>
  <si>
    <t>B1. HTT Mortgage Assets F160</t>
  </si>
  <si>
    <t xml:space="preserve">Anteil der Immobiliendarlehen an der Deckungsmasse, bei denen ausschließlich am Laufzeitende eine Tilgung erfolgt </t>
  </si>
  <si>
    <t>interner Swap-Kontrahent</t>
  </si>
  <si>
    <t>Ein interner Swap-Kontrahent liegt z.B. bei einem Mutter-Tochter-Verhältnis entsprechend Artikel 1 der Richtlinie 83/349/EWG vor</t>
  </si>
  <si>
    <t>Laufzeitstruktur</t>
  </si>
  <si>
    <t>Tabellenblatt StTal</t>
  </si>
  <si>
    <t>A. HTT General C70-82 und C 93-105</t>
  </si>
  <si>
    <t>Nach § 28 Abs. 1 Nr. 2 PfandBG sind Pfandbriefbanken gesetzlich verpflichtet, quartalsweise die Laufzeitstruktur der Pfandbriefe und Deckungswerte zu veröffentlichen. 
Dabei wird bei den Deckungswerten auf die Zinsbindungsfrist abgestellt. Grundsätzlich soll die Abbildung von Optionen gemäß der internen Steuerungslogik eines jeden Hauses erfolgen,
insbesondere dort, wo für die gesamtbank- bzw. Konzernsteuerung zur Bewertung von Cash-flows Optionspreismodelle herangezogen werden.
Auf der Passivseite ist eine Berücksichtigung der Kündigungsrechte nicht erforderlich, da die Entscheidung über deren Ausübung bei der Pfandbriefbank bzw. beim Sachwalter liegt.
Auf der Aktivseite können Kündigungsrechte der Bank berücksichtigt werden.
Gesetzliche Kündigungsrechte nach § 489 BGB können für die Darstellung in den Laufzeitbändern unberücksichtigt bleiben.
Variabel verzinsliche Hypothekendarlehen sollen gemäß dem Termin der nächsten Margenanpassung in die Laufzeitbänder eingeordnet werden.
Bei der Einordnung in die Laufzeitbänder sind die planmäßigen Tilgungsanteile zugrunde zu legen (Cash-Flow-Betrachtung)</t>
  </si>
  <si>
    <t>limited certified loans</t>
  </si>
  <si>
    <t>Spalte C Zeile 10</t>
  </si>
  <si>
    <t>Immobiliendarlehen bei denen der Schuldner sein Einkommen nur teilweise nachgewiesen hat. Solche Darlehen sind nicht Bestandteil der Deckungsmassen deutscher Pfandbriefe.</t>
  </si>
  <si>
    <t>LTV (Beleihungsauslauf)</t>
  </si>
  <si>
    <t>Tabellenblatt StTK</t>
  </si>
  <si>
    <t>B1. HTT Mortgage Assets C 216-221</t>
  </si>
  <si>
    <t xml:space="preserve">Die Ermittlung des Beleihungsauslaufs (LTV) stellt auf den deutschen Beleihungswert ab, der in § 16 PfandBG sowie detailliert in der Beleihungswertermittlungsverordung (BelWertV) geregelt ist. Sowohl wohnwirtschaftliche als auch gewerbliche Immobiliendarlehen sind bis zu 60% des ermittelten Beleihungswertes deckungsfähig. Bei der Beleihungswertermittlung werden die langfristigen und nachhaltigen Objektmerkmale sowie derzeitige und mögliche anderweitige Nutzungen und Nutzer berücksichtigt. Übertriebene Marktpreise müssen dabei außer Acht gelassen werden. Grundsätzlich ist eine Objektbesichtigung im Rahmen der Wertermittlung vorgeschrieben, Ausnahmen gibt es für Kleindarlehen bis 400.000 Euro. Die Monitoring-Anforderungen ergeben sich zum Einen aus Artikel 208 Absatz 3 CRR. Danach sind Gewerbeimmobilien mindestens jährlich, Wohnimmobilien mindestens alle 3 Jahre zu überwachen. Ferner verlangt § 27 der BelWertV eine Überprüfung, wenn das Preisniveau am Immobilienmarkt substantiell gesunken ist. Eine Überprüfung ist ebenso bei einem Default des Darlehens erforderlich. </t>
  </si>
  <si>
    <t>ND1 = No Data - Diese Information beim Deutschen Pfandbrief nicht geeignet/anwendbar</t>
  </si>
  <si>
    <t>ND2 = No Data - Diese Information ist zurzeit bei diesem Emittenten und / oder Pfandbriefprogramm nicht relevant</t>
  </si>
  <si>
    <t xml:space="preserve">ND3 = No Data - Diese Information ist zurzeit nicht verfügbar </t>
  </si>
  <si>
    <t>Nominalwert / Nominal / nom.</t>
  </si>
  <si>
    <t>Im Wertpapierbereich können  Nominalwerte häufig von den aktuellen Kurswerten, d.h. den Werten am Markt, abweichen. Beispiel:
Nominalwert Anleihe X = 1.000 €
Kurswert Anleihe X = 990,00 € (Kurs = 99 %)
Der Nominalwert stellt  die Forderung des Investors gegenüber dem Emittenten dar, welche bei Fälligkeit zu 100 % fällig ist. Bei Rückzahlung wird, unabhängig vom investierten Betrag, der Nominalwert zu Grunde gelegt. Sollte das Wertpapier noch während der Laufzeit und somit vor Fälligkeit veräußert werden, wird die Zahlung auf dem aktuellen Kurswert basieren.</t>
  </si>
  <si>
    <t>non first Lien mortgages</t>
  </si>
  <si>
    <t>Spalte C Zeile 11</t>
  </si>
  <si>
    <t>B1. HTT Mortgage Assets C277</t>
  </si>
  <si>
    <t>Anteil der Immobiliendarlehen an der Deckungsmasse, bei denen Vorrechte im Grundbuch eingetragen sind. Eine Unterteilung nach Erstrang und Zweitrang ist in Deutschland bzw. beim Pfandbrief irrelevant. Nach der deutschen Rechtsordnung haben die Inhaber von Grundpfandrechten grundsätzlich unabhängig vom Rang die gleichen Verfahrensrechte. Jeder Inhaber eines Grundpfandrechtes kann Verwertungsmaßnahmen betreiben. Für die Sicherheit eines Grundpfandrechts ist vielmehr der Auslauf entscheidend. Es kommt darauf an, dass bestehende vorrangige Grundpfandrechte richtig berechnet und von der 60%-Grenze abgezogen werden. Vorränge im Grundbuch mit äußerst geringen Beträgen sind nicht selten, da alte Rechte oft nicht einfach zu löschen sind. Eine Verwässerung durch solch vorrangige Grundpfandrechte lässt sich durch eine entsprechende Kalkulation vermeiden. Theoretisch könnten alle in Deckung befindlichen Immobiliendarlehen nachrangig sein, ohne dass dies die Werthaltigkeit und Qualität der Deckungswerte schmälern und ein Risiko darstellen würde.</t>
  </si>
  <si>
    <t>NPL (Rückständige Darlehen)</t>
  </si>
  <si>
    <t>StTdh Spalte S-T, StTdoR, StTds Spalten H-I, 
StTdf Spalten F-G</t>
  </si>
  <si>
    <t>B1. HTT Mortgage Assets F180</t>
  </si>
  <si>
    <t>Nach § 28 Abs. 2 Nr. 2 PfandBG müssen Pfandbriefbanken den Gesamtbestand der mindestens 90 Tage rückständigen Leistungen, bezogen auf den in Deckung befindlichen Teil eines Darlehens, quartalsweise veröffentlichen.</t>
  </si>
  <si>
    <t>Objektarten</t>
  </si>
  <si>
    <t>Tabellenblatt StTdo</t>
  </si>
  <si>
    <t>B1. HTT Mortgage Assets C260-269 und C361-370</t>
  </si>
  <si>
    <t xml:space="preserve">Die deckungsfähigen Immobilienwerte sind in §§ 12 bis 18 PfandBG geregelt. Danach sind sowohl wohnwirtschaftliche als auch gewerbliche Immobilien deckungsfähig. Die Abgrenzung erfolgt anhand der Nutzungsart. § 28 Abs. 2 Nr. 1 PfandBG verlangt von Pfandbriefbanken eine quartalsweise Veröffentlichung der Deckungswerte aufgegliedert nach Eigentumswohnungen, Ein- und Zweifamilienhäusern, Mehrfamilienhäusern, Bürogebäuden, Handelsgebäuden, Industriegebäuden, sonstigen gewerblich genutzten Gebäuden, unfertigen und noch nicht ertragsfähigen Neubauten sowie Bauplätzen. Hypotheken an Bauplätzen dürfen jedoch maximal 1% des Gesamtbetrages der zur Deckung der Hypothekenpfandbriefe benutzten Deckungswerte ausmachen (§ 16 Abs. 3 PfandBG). Zusammen mit noch nicht fertig gestellten Neubauten, die noch nicht ertragsfähig sind, darf der Anteil 10 Prozent des Gesamtbetrages der zur Deckung von Hypothekenpfandbriefen verwendeten Deckungswerte nicht überschreiten. Hypotheken an Grundstücken, die einen dauernden Ertrag nicht gewähren sind nicht deckungsfähig. </t>
  </si>
  <si>
    <t>Pass through Strukturen</t>
  </si>
  <si>
    <t>Spalte H Zeilen 7,46,76,107</t>
  </si>
  <si>
    <t>Hierbei werden im Falle der Insolvenz des Emittenten sämtliche ausstehenden Covered Bonds pro rata nach den eingehenden Zahlungen aus der Deckungsmasse bedient. Die Zahlungen werden so zu sagen zum Covered Bond Gläubiger durchgereicht.</t>
  </si>
  <si>
    <t>Pfandbriefgesetz</t>
  </si>
  <si>
    <t>https://www.pfandbrief.de/site/de/vdp/pfandbrief/Grundlagen/pfandbriefgesetz.html</t>
  </si>
  <si>
    <t>Risikobarwert</t>
  </si>
  <si>
    <t>StTai Spalte H und I</t>
  </si>
  <si>
    <t xml:space="preserve">Nach § 28 Abs. 1 PfandBG sind Pfandbriefbanken gesetzlich verpflichtet, quartalsweise den so genannten Risikobarwert der ausstehenden Pfandbriefe und der Deckungswerte zu veröffentlichen. Darunter ist der Barwert nach den vorgegebenen Zins- und Währungsstressszenarien zu verstehen. Da beim Zinsstress sowohl ein Anstieg als auch ein Rückgang der Zinsen und beim Währungsstress sowohl eine Auf- als auch eine Abwertung simuliert werden muss, sollen die Pfandbriefbanken nur den Risikobarwert veröffentlichen, der die betragsmäßig geringste Überdeckung ergibt. </t>
  </si>
  <si>
    <t>Rückständige Leistungen</t>
  </si>
  <si>
    <t>B1. HTT Mortgage Assets F180
B2. HTT Public Assets C167</t>
  </si>
  <si>
    <t>Als rückständig gilt eine Leistung ab dem 90. Tag nach ihrer Fälligkeit (siehe auch NPL). Es sind lediglich die auf den in Deckung befindlichen Teil eines Darlehens entfallenden rückständigen Leistungen auszuweisen: Zinsen: Aufteilung auf Deckungs- und Außerdeckungsteil anzurechnen / Tilgung: Zunächst nur auf Außerdeckungsteil anzurechnen. Bei anteilig verbürgten Krediten (Pozentbürgschaften für Kommunaldarlehen) erfolgt der Ausweis bei Tilgungs-Rückständen ausnahmsweise nicht nach dem "Wasserfall-Prinzip" erst dem Außerdeckungsteil zuzuordnen und nur "Überhänge" dem Deckungsteil, sondern pro Rata entsprechend der Bürgschaftsquote.</t>
  </si>
  <si>
    <t>Seasoning</t>
  </si>
  <si>
    <t>StTk Spalte D-E Zeile 28</t>
  </si>
  <si>
    <t>Spalten C-H Zeile 39</t>
  </si>
  <si>
    <t>B1. HTT Mortgage Assets Spalte C-F Zeilen 170-174</t>
  </si>
  <si>
    <t>Ausweis der seit der Kreditvergabe verstrichenen Zeit. Unter Kreditvergabe wird der Zeitpunkt der erstmaligen Kreditvalutierung verstanden.</t>
  </si>
  <si>
    <t>Self certified loans</t>
  </si>
  <si>
    <t>C9</t>
  </si>
  <si>
    <t>Immobiliendarlehen bei denen der Schuldner sein Einkommen nicht nachgewiesen hat. Solche Darlehen sind gemäß Pfandbriefgesetz als Deckungswerte nicht zugelassen und somit auch nicht Bestandteil der Deckungsmassen deutscher Pfandbriefe.</t>
  </si>
  <si>
    <t>Soft Bullet Strukturen</t>
  </si>
  <si>
    <t>Spalte H
Zeilen 4,43,73,104</t>
  </si>
  <si>
    <t xml:space="preserve">Die Rückzahlung des Kapitalbetrages der Anleihe kann zu festgelegten Bedingungen (Zahlung eines vereinbarten Verzugszinses) um einen festgelegten Zeitraum (meistens 6 bis 12 Monate) verschoben werden. 
Die Zeiträume und Bedingungen können je nach Jurisdiktion bzw. Bank variieren. Im Gegensatz dazu erfolgt bei Hard-Bullet-Strukturen die Rückzahlung zu einem festen Zeitpunkt.  </t>
  </si>
  <si>
    <t>Überdeckung</t>
  </si>
  <si>
    <t>Tabellenblatt StTai</t>
  </si>
  <si>
    <t>Spalte C
Zeile 8,43,73,104</t>
  </si>
  <si>
    <t>A. HTT General Spalten C-D Zeilen 45-47</t>
  </si>
  <si>
    <t xml:space="preserve">Grundsätzlich der Anteil der Deckungsmasse, der den Anteil der ausstehenden Pfandbriefe übersteigt - § 4 PfandBG verlangt von Pfandbriefbanken eine Überdeckung von mindestens 2% barwertig unter Berücksichtigung von definierten Zins- und  Währungsstressszenarien (sog. sichernde Überdeckung). Die barwertige Deckungsrechnung sowie die Zins- und Währungsstresse sind in der Barwertverordnung definiert. Die sichernde Überdeckung hat in liquiden Werten zu erfolgen, damit sie im Falle der Insolvenz der Pfandbriefbank vom dann zuständigen Sachwalter genutzt werden können, um schnell Liquidität zu generieren. Diesem Zweck dient auch die gesetzliche Vorschrift zur Absicherung des Liquiditätsbedarfs der Deckungsmasse für die nächsten 180 Tage. Auch dieser Liquiditätspuffer ist in liquiden Deckungswerten vorzuhalten. Als liquide gelten Assets, die von der EZB als notenbankfähig akzeptiert werden. Ferner ist die nominale Deckung vorgeschrieben. </t>
  </si>
  <si>
    <t>Versicherungen Bestandteil der Deckungsmasse?</t>
  </si>
  <si>
    <t>C5</t>
  </si>
  <si>
    <t xml:space="preserve">§ 12 Abs. 3 PfandBG regelt, dass sich die eingetragenen Deckungswerte auch auf alle Forderungen erstrecken, die auf die wirtschaftliche Substanz des Grundstücks gerichtet sind. </t>
  </si>
  <si>
    <t>Währungsrisiken</t>
  </si>
  <si>
    <t xml:space="preserve">StTk Spalte D
Zeilen 17-27, 42-52, 67-77, 92-102 </t>
  </si>
  <si>
    <t xml:space="preserve">Spalten C und D
Zeilen 22-33, 56-67, 85-96, 116-127 
</t>
  </si>
  <si>
    <t>A. HTT General Spalte D Zeilen 112-155</t>
  </si>
  <si>
    <t>Nach § 4 Abs. 1 PfandBG müssen Pfandbriefbanken eine barwertige Überdeckung von mindestens 2% unter Berücksichtigung von Zins- und Währungsstressen halten (sog. sichernde Überdeckung). Die durchzuführenden Währungsstressszenarien sind in § 6 Barwertverordnung geregelt (s. auch Link zur Barwertverordnung)</t>
  </si>
  <si>
    <t>Spalte H Zeile 3, 42, 72, 103</t>
  </si>
  <si>
    <t>A. HTT General Spalten C-D Zeile 89</t>
  </si>
  <si>
    <t>WAL steht für  Weighted Average Life und gibt die gewichtete durchschnittliche Restlaufzeit aller ausstehenden Pfandbriefe an. Die Ermittlung dieses WAL erfolgt analog der Ermittlung der Laufzeitstruktur zur Abbildung der Laufzeitbänder nach § 28 PfandBG. So soll grundsätzlich die Abbildung von Optionen gemäß der internen Steuerungslogik eines jeden Hauses erfolgen.Eine Berücksichtigung von Kündigungsrechten ist nicht erforderlich, da die Entscheidung über deren Ausübung bei der Pfandbriefbank bzw. dem Sachwalter liegt.</t>
  </si>
  <si>
    <t>Spalte C Zeile 3, 42, 72, 103</t>
  </si>
  <si>
    <t>A. HTT General Spalten C-D Zeile 66</t>
  </si>
  <si>
    <t>WAL steht für  Weighted Average Life und gibt die gewichtete durchschnittliche Restlaufzeit aller ausstehenden Deckungswerte an. Die Ermittlung dieses WAL erfolgt analog der Ermittlung der Laufzeitstruktur zur Abbildung der Laufzeitbänder nach § 28 PfandBG. So soll grundsätzlich die Abbildung von Optionen gemäß der internen Steuerungslogik eines jeden Hauses erfolgen.Es können Kündigungsrechte der Bank berücksichtigt werden.</t>
  </si>
  <si>
    <t>Weitere Deckungswerte</t>
  </si>
  <si>
    <t>StTwh, StTwo, StTws, StTwf</t>
  </si>
  <si>
    <t>A. HTT General Spalten C Zeilen 56, 174-187</t>
  </si>
  <si>
    <t xml:space="preserve">Als weitere Deckungswerte kommen beim Hypothekenpfandbrief Forderungen gegen Kreditinstitute sowie Forderungen gegen die Öffentliche Hand in Frage. Erstere sind in § 19 Abs. 1 Nr. 2 PfandBG geregelt, letzere in § 19 Abs. 1 Nr. 3 PfandBG. Forderungen gegen Kreditinstitute dürfen zu maximal 10% zur Deckung der im Umlauf befindlichen Hypothekenpfandbriefe herangezogen werden, wobei maximal 2% gegen ein und dasselbe Kreditinstitut bestehen dürfen. Forderungen gegen die Öffentliche Hand dürfen zu maximal 20% zur Deckung der in Umlauf befindlichen Hypothekenpfandbriefe beitragen, wobei in Summe die Forderungen gegen Kreditinstitute und Forderungen gegen die Öffentliche Hand nur zu 20% zur Deckung der in Umlauf befindlichen Hypothekenpfandbriefe beitragen dürfen. </t>
  </si>
  <si>
    <t>Zinsrisikien</t>
  </si>
  <si>
    <t xml:space="preserve">StTk Spalte C
Zeilen 10, 16, 35, 41, 60, 66, 85, 91 </t>
  </si>
  <si>
    <t>A. HTT General Spalten C Zeilen 164-166, 
B1. HTT Mortgage Assets C 150-152,
B2. HTT Public Sector Assets C 130-132,
B3. HTT Shipping Assets C 81-83</t>
  </si>
  <si>
    <t>Nach § 4 Abs. 1 PfandBG müssen Pfandbriefbanken eine barwertige Überdeckung von mindestens 2% unter Berücksichtigung von Zins- und Währungsstressen halten. Die durchzuführenden Zinsstressszenarien sind in § 5 Barwertverordnung geregelt (s. auch Link zur Barwertverordnung)</t>
  </si>
  <si>
    <t>notenbankfähige Wertpapiere</t>
  </si>
  <si>
    <t>Spalte C Zeilen 14, 48, 77, 108</t>
  </si>
  <si>
    <t>A. HTT General Spalten C Zeile 218</t>
  </si>
  <si>
    <t>Wertpapiere, die bei Notenbank als Sicherheit für Refinanzierungsgeschäfte hinterlegt werden können. Hierdurch kann kurzfristig Liquidität über die Notenbank beschafft werden.</t>
  </si>
  <si>
    <t>Garantierte Kredite</t>
  </si>
  <si>
    <t>Spalte C Zeile 7</t>
  </si>
  <si>
    <t>B1. HTT Mortgage Assets C Zeile 278</t>
  </si>
  <si>
    <t>Nicht im Pfandbriefgesetz geregelt. Die Frage nach garantierten Wohnimmobilienkredite stellt sich nur für Mortgage Cover Pools anderer Covered Bond Jurisdiktionen (bspw. Frankreich).</t>
  </si>
  <si>
    <t>A. HTT General Spalten C Zeile 234</t>
  </si>
  <si>
    <t>Deckungsderivate werden nur mit ihrem über alle Rahmenverträge hinweg genetteten Barwert dargestellt. D.h. es ist pro Pfandbriefart nur ein einzelner Barwert, der entweder eine Verbindlichkeit oder eine Forderung darstellt, auszuweisen.</t>
  </si>
  <si>
    <t>Spalten C-D
Zeilen 22-33, 56-67, 85-96, 116-127</t>
  </si>
  <si>
    <t>A.HTT General Spalte D Zeilen 112-155</t>
  </si>
  <si>
    <t>Es erfolgt je ein Ausweis nach der Währung, in der Werte in Deckung genommen bzw. Pfandbriefe begeben wurden.  Je Währung wird eine Summe getrennt nach Deckungswerten und Pfandbriefen dargestellt.</t>
  </si>
  <si>
    <t>Beleihungsauslauf in Bandbreiten</t>
  </si>
  <si>
    <t>C-H37</t>
  </si>
  <si>
    <t>B1. HTT Mortgage Assets C 219-227</t>
  </si>
  <si>
    <t>Jeder in Deckung befindlichen Darlehnsanteil wird gemäß seines individuellen Beleihungsauslaufs einer Bandbreite zugeordnet. Die Summe aller Darlehen einer Bandbreite wird dargestellt. 
Für die Einordnung in die Bandbreite ist der Gesamtauslauf auf den in Deckung befindlichen Darlehnsteil maßgeblich.  Bsp.: Darlehnsbetrag mit Beleihungsauslauf von 55 % wird in die Bandbreite &lt;50 bis &gt;= 60 eingeordnet.</t>
  </si>
  <si>
    <t>Alter der Kredite</t>
  </si>
  <si>
    <t>Tabellenblatt StTk  C28</t>
  </si>
  <si>
    <t>Spalten C- H, Zeile 39</t>
  </si>
  <si>
    <t>B1. HTT Mortgage Assets F 170-174</t>
  </si>
  <si>
    <t>Ausweis der seit der Kreditvergabe verstrichenen Zeit (siehe auch Seasoning). Unter Kreditvergabe wird der Zeitpunkt der erstmaligen Kreditvalutierung verstanden.</t>
  </si>
  <si>
    <t>G13</t>
  </si>
  <si>
    <t>B1. HTT Mortgage Assets F28, D187, D288,
B2. HTT Public Sector Assets C10,D 19,
B3. HTT Shipping Loans C 10</t>
  </si>
  <si>
    <t>Die Anzahl der einzelnen Kreditengagements - beim Hypothekenpfandbrief erfolgt eine Unterteilung in gewerbliche und wohnwirtschaftliche Kredite</t>
  </si>
  <si>
    <t>G12</t>
  </si>
  <si>
    <t>B1. HTT Mortgage Assets Spalte C, D Zeile 29
B2. HTT Public Sector Assets C 11,
B3. HTT Shipping Loans C 11</t>
  </si>
  <si>
    <t xml:space="preserve">Kreditnehmer in Summe- hierbei kann ein Kreditnehmer mehrere Kredite haben - aus Vereinfachnungsgründen kann bei gemischten Finanzierungen ab einem gewerblichen Anteil von 0,5 dieser Kreditnehmer gänzlich zu Fallzahl gewerblich gerechnet werden. </t>
  </si>
  <si>
    <t>G14</t>
  </si>
  <si>
    <t>Summe aller in der Deckungsmasse befindlichen Objekte- (ein Kredit kann mit mehreren Objekten besichert sein)</t>
  </si>
  <si>
    <t>Selbstgenutzte Wohnungen</t>
  </si>
  <si>
    <t>G15</t>
  </si>
  <si>
    <t>Der Kreditnehmer bewohnt die Immobilie selbst (Eigennutzer).</t>
  </si>
  <si>
    <t>Mehrfamilienhäuser</t>
  </si>
  <si>
    <t>Tabellenblatt StTdh</t>
  </si>
  <si>
    <t>G16</t>
  </si>
  <si>
    <t>In einem Haus befinden sich mehrere vermietete Wohnungen (mehr als 2) - Eigentümer können u.a. Privatpersonen, Family Offices, Wohnungsunternehmen sein.</t>
  </si>
  <si>
    <t>Alter der Schiffe (Fluzgeuge) in Bandbreiten</t>
  </si>
  <si>
    <t>Spalte C-F Zeile 129</t>
  </si>
  <si>
    <t>Gemäß der verstrichenen Zeit seit Inbetriebnahme der Schiffe (Flugzeuge) werden die dazugehörigen in Deckung befindlichen Darlehnsanteile den Bandbreiten betragsmäßig zugeordnet und aufsummiert ausgewiesen.</t>
  </si>
  <si>
    <t>Größengruppen</t>
  </si>
  <si>
    <t>Tabellenblatt StTag</t>
  </si>
  <si>
    <t>B1. HTT Mortgage Assets C 190-214,
B2. HTT Public Sector Assets C 22-37,
B3. HTT Shipping Assets C 120-144</t>
  </si>
  <si>
    <t>Gemäß den Vorgaben des Pfandbriefgesetzes werden die einzelnen Forderungen je nach Betrag den entsprechenden vorgegebenen Kategorien zugeordnet und aufsummiert je Größengruppe ausgewiesen.</t>
  </si>
  <si>
    <t>Eigentumswohnungen</t>
  </si>
  <si>
    <t>Wohnungen, die sich in Mehrfamilienhäusern befinden und von privaten Eigentümern entweder selbst genutzt oder fremdvermietet werden.</t>
  </si>
  <si>
    <t>Ein- und Zweifamilienhäuser</t>
  </si>
  <si>
    <t>Freistehende Häuser mit einer oder maximal zwei integrierten Wohneinheiten, die von privaten Eigentümern entweder selbstgenutzt oder fremdvermietet oder zum Teil fremdvermietet sind.</t>
  </si>
  <si>
    <t>Unfertige noch nicht ertragfähige Neubauten</t>
  </si>
  <si>
    <t>B1. HTT Mortgage Assets C 269 und C 370</t>
  </si>
  <si>
    <t>Gebäude, deren Bau noch nicht abgeschlossen ist (Rohbauten).</t>
  </si>
  <si>
    <t xml:space="preserve">Bürogebäude </t>
  </si>
  <si>
    <t>B1. HTT Mortgage Assets C 362</t>
  </si>
  <si>
    <t>Nichtwohngebäude, die überwiegend Büro- und Verwaltungszwecken dienen. Dazu zählen u.a. die Büro- und Verwaltungsgebäude der gewerblichen Wirtschaft, darunter auch Bank- und Versicherungsgebäude, 
ferner Bürogebäude der öffentlichen Hand wie Ministerien, Stadtverwaltungen, Postämter, Bahnverwaltungen, ebenso Rundfunkhäuser, Verwaltungsgebäude der Kirchen, der Arbeiterwohlfahrt oder ähnlicher Organisationen.</t>
  </si>
  <si>
    <t>Handelsgebäude</t>
  </si>
  <si>
    <t>B1. HTT Mortgage Assets C 364</t>
  </si>
  <si>
    <t>Gebäude des Groß- und insbesondere Einzelhandels.</t>
  </si>
  <si>
    <t>Industriegebäude</t>
  </si>
  <si>
    <t>B1. HTT Mortgage Assets C 365</t>
  </si>
  <si>
    <t>Gebäude von Herstellungs- und Produktionsstätten, Fabrik- und Werkstattgebäude.</t>
  </si>
  <si>
    <t>Bauplätze</t>
  </si>
  <si>
    <t>B1. HTT Mortgage Assets C 268 und C 369</t>
  </si>
  <si>
    <t>Baureife Grundstücke.</t>
  </si>
  <si>
    <t>sonstige gewerblich genutzte Gebäude</t>
  </si>
  <si>
    <t>B1. HTT Mortgage Assets C 368</t>
  </si>
  <si>
    <t>Bspw. Gebäude der Land- und Forstwirtschaft, Hotelbauten.</t>
  </si>
  <si>
    <t>90 Tage rückständige Leistungen</t>
  </si>
  <si>
    <t>80B1. HTT Mortgage Assets F 161</t>
  </si>
  <si>
    <t>Als rückständig gilt eine Leistung ab dem 90. Tag nach ihrer Fälligkeit. Es sind lediglich auf den in Deckung befindlichen Teil eines Darlehens entfallende 
rückständige Leistungen auszuweisen.</t>
  </si>
  <si>
    <t>Gesamtbetrag dieser Forderungen, soweit der jeweilige Rückstand (=die rückständigen Leistungen) mind. 5% der Forderung beträgt.</t>
  </si>
  <si>
    <t xml:space="preserve">Zur Bestimmung des Überschreitens der 5%-Hürde soll die - in Bezug auf den Deckungsbetrag - rückständige Leistung ins Verhältnis zum Gesamtbetrag des in Deckung befindlichen Teils
 des entsprechenden Darlehens gesetzt werden. Ausgewiesen wird dann der in Deckung befindliche Teil der Forderung. </t>
  </si>
  <si>
    <t>Gewährleistungen aus Gründen der Exportfinanzierung</t>
  </si>
  <si>
    <t>Exportkreditforderungen, welche gewährleistet werden: 
- entweder von einem gemäß § 20 PfandBG deckungsfähigen Staat selbst oder 
- von einem in einem derartigen Staat ansässigen Exportkreditversicherer (Export credit agency), welcher die Anforderungen einer öffentlichen Stelle erfüllt.</t>
  </si>
  <si>
    <t>Zentralstaat</t>
  </si>
  <si>
    <t>B2. HTT Public Sector Assets C 148</t>
  </si>
  <si>
    <t xml:space="preserve">Hierbei ist die hierarchisch höchste Verwaltungshoheit eines Staates gemeint (unabhängig von der Organisationstruktur (Einheitsstaat oder Bundesstaat).  </t>
  </si>
  <si>
    <t>Regionale Gebietskörperschaft</t>
  </si>
  <si>
    <t>B2. HTT Public Sector Assets C149</t>
  </si>
  <si>
    <t>Unterhalb des Zentralstaats angeordnete Verwaltungseinheiten oder Bundesstaaten.</t>
  </si>
  <si>
    <t>Örtliche Gebietskörperschaft</t>
  </si>
  <si>
    <t>B2. HTT Public Sector Assets C150</t>
  </si>
  <si>
    <t>Unterhalb der Verwaltungseinheiten und Bundesstaaten angeordnete Kommunen und deren Betriebe etc..</t>
  </si>
  <si>
    <t>Nettobarwert nach § 6 Pfandbrief-BarwertVO</t>
  </si>
  <si>
    <t xml:space="preserve">Betrifft den Nettobarwart für Fremdwährungspositionen gleicher Währung nach einer Berücksichtigung von Abschlägen gemäß einem vorgegebenen Stressszenario. Für den Ausweis nach § 28 Abs. 1 Nr. 10 PfandBG wird hierbei der Zinsstress nicht der Währungsstress erfasst. Der Ausweis erfolgt in Eurobeträgen auf Basis der offiziellen EZB-Referenzkurse. 
(s. auch http://www.pfandbrief.de/cms/_internet.nsf/0/06A21D027F07E932C12579E200384989/$FILE/DE_PfandBarWertV_01.2011.pdf?OpenElement) </t>
  </si>
  <si>
    <t>Anteil der festverzinslichen Pfandbriefe oder Deckungsmasse</t>
  </si>
  <si>
    <t>Für den prozentualen Ausweis bilden Nominalwerte die Basis. Derivate in Deckung sind zu berücksichtigen.</t>
  </si>
  <si>
    <t>Property Type information (residential- commercial)</t>
  </si>
  <si>
    <t>B1. HTT Mortgage Assets C 12-13</t>
  </si>
  <si>
    <t>Information über die Nutzungsart der für Sicherung der Forderung verwendeten Immobilie.</t>
  </si>
  <si>
    <t>s. Anzahl der Kredite</t>
  </si>
  <si>
    <t>s. Anzahl der Kreditnehmer</t>
  </si>
  <si>
    <t>Breakdown by Geography</t>
  </si>
  <si>
    <t>B1. HTT Mortgage Assets C 44-87
B2. HTT Public Sector Assets C 49-92
B3. HTT Shipping Loans C 26-69</t>
  </si>
  <si>
    <t xml:space="preserve">Länderspezifischer Ausweis der Forderungen. Die Forderungen werden verteilt auf die einzelnen Staaten, in denen die Schulder und im Falle der Gewährleistung die gewährleistende Stelle ihren Sitz hat. Die HTT-Positionen M.7.4.44, PS.8.4.44 und S.9.3.44 (Datenblätter B1-B3) enthalten auch die Angaben zu sonstigen OECD-Staaten im Sinne von §28 PfandBG. Die HTT-Positionen M.7.4.3 und PS.8.4.3 (Datenblätter B1-B2) enthalten auch die Angaben zu sonstigen EU-Institutionen im Sinne von §28 PfandBG. </t>
  </si>
  <si>
    <t>Breakdown by domestic regions</t>
  </si>
  <si>
    <t>B1. HTT Mortgage Assets C 99-148
B2. HTT Public Sector Assets C 104-128</t>
  </si>
  <si>
    <t xml:space="preserve">Forderungsausweis nach Regionen innerhalb eines Staates (bspw. Bundesländer). </t>
  </si>
  <si>
    <t>Breakdown by repayment type - amortizing</t>
  </si>
  <si>
    <t>B1. HTT Mortgage Assets C 161
B2. HTT Public Sector Assets C 139
B3. HTT Shipping Loans C 92</t>
  </si>
  <si>
    <t>Ausweis der Forderungen nach Rückzahlungsart- hier: amortisierend, d.h. es wir eine Rückzahlungsrate für die gesamte Laufzeit festgelegt, die sich aus einem anfänglichen Tilgungsanteil und einem Zinsanteil zusammensetzt.
Da die Zinsen auf das jeweilige Restkapital berechnet werden, erhöht sich im Zeitablauf der Tilgungsanteil in dem Maße wie sich der Zinsanteil verringert.</t>
  </si>
  <si>
    <t>Breakdown by repayment type - bullet / interst only</t>
  </si>
  <si>
    <t>B1. HTT Mortgage Assets C 160
B2. HTT Public Sector Assets C 138
B3. HTT Shipping Loans C 91</t>
  </si>
  <si>
    <t>Ausweis der Forderungen nach Rückzahlungsart- hier: Einmalrückzahlung. Die Rückzahlung des Darlehens erfolgt in einem Betrag. Während der Darlehenslaufzeit fallen nur Zinszahlungen an.</t>
  </si>
  <si>
    <t>Breakdown by interest type - fixed rate</t>
  </si>
  <si>
    <t>B1. HTT Mortgage Assets C 150
B2. HTT Public Sector Assets C 130,
B3. HTT Shipping Loans C 81</t>
  </si>
  <si>
    <t>Ausweis der Forderungen nach Art der Zinsfestschreibungsvereinbarung- hier: Festzinsvereinbarung.</t>
  </si>
  <si>
    <t>Breakdown by interest type - floating rate</t>
  </si>
  <si>
    <t>B1. HTT Mortgage Assets C 151
B2. HTT Public Sector Assets C 131,
B3. HTT Shipping Loans C 82</t>
  </si>
  <si>
    <t>Ausweis der Forderungen nach Art der Zinsfestschreibungsvereinbarung- hier: variable Zinsvereinbarung.</t>
  </si>
  <si>
    <t>Loan seasoning in buckets</t>
  </si>
  <si>
    <t>B1. HTT Mortgage Assets C 170-174
B3. HTT Shipping Loans C 101-105</t>
  </si>
  <si>
    <t>Ausweis der seit der Kreditvergabe verstrichenen Zeit in Bandbreiten. Unter Kreditvergabe wird der Zeitpunkt der erstmaligen Kreditvalutierung verstanden.</t>
  </si>
  <si>
    <t>loan size in buckets</t>
  </si>
  <si>
    <t>B1. HTT Mortgage Assets C 190-214,
B2. HTT Public Sector Assets C 22-37,
B3. HTT Shipping Loans C 120-144</t>
  </si>
  <si>
    <t>Gemäß den Vorgaben des Pfandbriefgesetzes werden die einzelnen Forderungen je nach Betrag den entsprechenden vorgegebenen Kategorien zugeordnet und aufsummiert je Größengruppe ausgewiesen. Falls die HTT-Abschnitte M.7B.15.2 bis M.7B.15.26 sowie M.7B.16.1 bis M.7B.16.10 (Datenblatt B1) nicht mit Daten befüllt sind, könnten diese Daten kummuliert in den HTT-Abschnitten M.7A.10.2 bis M.7A.10.26 sowie M.7A.11.1 bis M.7A.11.10 (Datenblatt B1) enthalten sein, wenn die HTT-Position M.7B.15.1  nicht gleich 0 beträgt.</t>
  </si>
  <si>
    <t>non performing loans</t>
  </si>
  <si>
    <t>B1. HTT Mortgage Assets C 180,
B2. HTT Public Sector Assets C 167,
B3. HTT Shipping Loans C 111</t>
  </si>
  <si>
    <t>Ausweis der rückständigen Leistungen. Als rückständig gilt eine Leistung ab dem 90. Tag nach ihrer Fälligkeit. Es sind lediglich auf den in Deckung befindlichen Teil eines Darlehens entfallende 
rückständige Leistungen auszuweisen (siehe auch NPL).</t>
  </si>
  <si>
    <t>Weighted LTV</t>
  </si>
  <si>
    <t>Gewichteter Beleihungsauslauf (siehe auch LTV Beleihungsauslauf)</t>
  </si>
  <si>
    <t>LTV buckets</t>
  </si>
  <si>
    <t>Die Forderungen werden gemäß ihrem Beleihungsauslauf verschiedenen Bandbreiten zugeordnet. (siehe auch LTV Beleihungsauslauf). Falls die HTT-Abschnitte M.7B.15.2 bis M.7B.15.26 sowie M.7B.16.1 bis M.7B.16.10 (Datenblatt B1) nicht mit Daten befüllt sind, könnten diese Daten kummuliert in den HTT-Abschnitten M.7A.10.2 bis M.7A.10.26 sowie M.7A.11.1 bis M.7A.11.10 (Datenblatt B1) enthalten sein, wenn die HTT-Position M.7B.15.1 nicht gleich 0 beträgt.</t>
  </si>
  <si>
    <t>Breakdown by type (residential) - owner occupied</t>
  </si>
  <si>
    <t>B1. HTT Mortgage Assets C 260</t>
  </si>
  <si>
    <t>s. Selbstgenutzte Wohnungen</t>
  </si>
  <si>
    <t>Breakdown by type (residential)- multi family homes</t>
  </si>
  <si>
    <t>B1. HTT Mortgage Assets C 267</t>
  </si>
  <si>
    <t>s. Mehrfamilienhäuser</t>
  </si>
  <si>
    <t>Breakdown by type (residential) - Buildings under constructions</t>
  </si>
  <si>
    <t>B1. HTT Mortgage Assets C 268</t>
  </si>
  <si>
    <t>s. Unfertige noch nicht ertragsfähige Neubauten</t>
  </si>
  <si>
    <t>Breakdown by type (residential) - Building land</t>
  </si>
  <si>
    <t>B1. HTT Mortgage Assets C 269</t>
  </si>
  <si>
    <t>s. Bauplätze</t>
  </si>
  <si>
    <t>Loan by ranking - 1st lien</t>
  </si>
  <si>
    <t>B1. HTT Mortgage Assets C 277</t>
  </si>
  <si>
    <t>s. Non first lien</t>
  </si>
  <si>
    <t>Loan by ranking - Guaranteed</t>
  </si>
  <si>
    <t>B1. HTT Mortgage Assets C 278</t>
  </si>
  <si>
    <t>Ausweis nach Rangfolge der Forderungen (siehe auch non first lien)</t>
  </si>
  <si>
    <t>Breakdown by type (commercial) - shopping malls</t>
  </si>
  <si>
    <t>s. Handelsgebäude</t>
  </si>
  <si>
    <t>Breakdown by type (commercial) - office</t>
  </si>
  <si>
    <t>s. Bürogebäude</t>
  </si>
  <si>
    <t>Breakdown by type (commercial) - industry</t>
  </si>
  <si>
    <t>s. Industriegebäude</t>
  </si>
  <si>
    <t>Breakdown by type (commercial) - other commercial used</t>
  </si>
  <si>
    <t>B1. HTT Mortgage Assets C 367</t>
  </si>
  <si>
    <t>s. Sonstige gewerblich genutzte Gebäude</t>
  </si>
  <si>
    <t>Breakdown by type (commercial) - land</t>
  </si>
  <si>
    <t>B1. HTT Mortgage Assets C 269 und C 368</t>
  </si>
  <si>
    <t>Cover pool size (npv)</t>
  </si>
  <si>
    <t>A. HTT General M, P, S je Spalte C 40</t>
  </si>
  <si>
    <t>Barwert des Gesamtbetrages der zur Deckung verwendeten Forderungen.</t>
  </si>
  <si>
    <t>Outstanding Covered Bonds (npv)</t>
  </si>
  <si>
    <t>A. HTT General M, P, S je Spalte C 39</t>
  </si>
  <si>
    <t>Barwert des Gesamtbetrages der ausstehenden Pfandbriefe.</t>
  </si>
  <si>
    <t>Overcollateralisation</t>
  </si>
  <si>
    <t>A. HTT General M, P, S je Spalte C 45</t>
  </si>
  <si>
    <t>Überdeckung - hiermit ist der Anteil der Deckungsmasse gemeint, der den Anteil der ausstehenden Pfandbriefe übersteigt. Siehe auch Überdeckung und gesetzliche Überdeckung.</t>
  </si>
  <si>
    <t>Cover Pool amortisation profile in buckets</t>
  </si>
  <si>
    <t>A. HTT General M, P, S je Spalte C 70-77</t>
  </si>
  <si>
    <t>Laufzeitstruktur der in Deckung befindlichen Forderungen in Bandbreiten - siehe auch Laufzeitstruktur.</t>
  </si>
  <si>
    <t>Maturity of Covered Bonds in buckets</t>
  </si>
  <si>
    <t>A. HTT General M, P, S je Spalte C 93-100</t>
  </si>
  <si>
    <t>Fälligkeitsstruktur der umlaufenden Pfandbriefe in Bandbreiten - siehe auch Laufzeitstruktur.</t>
  </si>
  <si>
    <t>Cover Assets - Currency</t>
  </si>
  <si>
    <t>A. HTT General M, P, S je Spalte C 112-129</t>
  </si>
  <si>
    <t>Ausweis der in Deckung befindlichen Forderungen nach Art der Währung.</t>
  </si>
  <si>
    <t>Covered Bonds - Currency</t>
  </si>
  <si>
    <t>A. HTT General M, P, S je Spalte C 138-155</t>
  </si>
  <si>
    <t>Ausweis der umlaufenden Pfandbriefe nach Art der Währung.</t>
  </si>
  <si>
    <t>Covered Bonds - Breakdown by interest rate - fixed rate</t>
  </si>
  <si>
    <t>A. HTT General M, P, S je Spalte C 164</t>
  </si>
  <si>
    <t>Ausweis der umlaufenden Pfandbriefe nach Art der Zinsfestschreibungsvereinbarung- hier: Festzinsvereinbarung.</t>
  </si>
  <si>
    <t>Covered Bonds - Breakdown by interest rate - floating rate</t>
  </si>
  <si>
    <t>A. HTT General M, P, S je Spalte C 165</t>
  </si>
  <si>
    <t>.</t>
  </si>
  <si>
    <t>Exposures to/guaranteed by governments or quasi governments</t>
  </si>
  <si>
    <t>A. HTT General M, P, S je Spalte C 175</t>
  </si>
  <si>
    <t>Forderungen , die von Regierungsstellen oder regierungsnahen Stellen garantiert werden.</t>
  </si>
  <si>
    <t>Exposures to credit institutions (inkl Central Banks)</t>
  </si>
  <si>
    <t>A. HTT General M, P, S je Spalte C 177</t>
  </si>
  <si>
    <t>Forderungen gegenüber Kreditinstituten und Zentralbanken.</t>
  </si>
  <si>
    <t>A. HTT General M, P, S je Spalte C 186</t>
  </si>
  <si>
    <t>Forderungen gegenüber Kreditinstituten und Zentralbanken - hier: mit der Bonitätsstufe 1.</t>
  </si>
  <si>
    <t>A. HTT General M, P, S je Spalte C 187</t>
  </si>
  <si>
    <t>Forderungen gegenüber Kreditinstituten und Zentralbanken - hier: mit der Bonitätsstufe 2.</t>
  </si>
  <si>
    <t>Substitute Assets - Country</t>
  </si>
  <si>
    <t>A. HTT General M, P, S je Spalte C 193-208</t>
  </si>
  <si>
    <t>Ausweis der weiteren Deckungswerte (Ersatzdeckung) nach Staaten.</t>
  </si>
  <si>
    <t>Liquid Assets - Central bank eligible assets</t>
  </si>
  <si>
    <t>A. HTT General M, P, S je Spalte C 218</t>
  </si>
  <si>
    <t>Liquide Vermögenswerte - hier: notenbankfähige Vermögenswerte.</t>
  </si>
  <si>
    <t>A. HTT General M, P, S je Spalte C 234</t>
  </si>
  <si>
    <t>Barwert der in Deckung befindlichen Derivate.</t>
  </si>
  <si>
    <t>Breakdown by Type of Debtors - Sovereigns</t>
  </si>
  <si>
    <t>Ausweis nach Art des Schuldners - hier: Zentralstaat (siehe auch Zentralstaat).</t>
  </si>
  <si>
    <t>Breakdown by Type of Debtors -Regional/federal authorities</t>
  </si>
  <si>
    <t>B2. HTT Public Sector Assets C 149</t>
  </si>
  <si>
    <t>Ausweis nach Art des Schuldners - hier: Regionale Gebietskörperschaften (siehe auch regionale Gebietskörperschaft).</t>
  </si>
  <si>
    <t xml:space="preserve">Breakdown by Type of Debtors -Local/municipal authorities </t>
  </si>
  <si>
    <t>B2. HTT Public Sector Assets C 150</t>
  </si>
  <si>
    <t>Ausweis nach Art des Schuldners - hier: Örtliche Gebietskörperschaften (siehe auch Örtliche Gebietskörperschaften).</t>
  </si>
  <si>
    <t>Breakdown by Type of Debtors -Others</t>
  </si>
  <si>
    <t>B2. HTT Public Sector Assets C 151</t>
  </si>
  <si>
    <t>Ausweis nach Art des Schuldners - hier: Sonstige (siehe auch Sonstige).</t>
  </si>
  <si>
    <t>Term</t>
  </si>
  <si>
    <t>vdp-§ 28 Transparency-Initiative</t>
  </si>
  <si>
    <t>extended vdp-Template</t>
  </si>
  <si>
    <t>Explanation</t>
  </si>
  <si>
    <t>Equalisation claims</t>
  </si>
  <si>
    <t>Worksheets StTwh, STwo, StTws, StTwf Colum F</t>
  </si>
  <si>
    <t>1. Claims of the Deutsche Bundesbank (or of the Bank deutscher Länder [Deutsche Bundesbank’s predecessor] and the former Land Central Banks), credit institutions, post office savings banks, building societies and insurance companies against public authorities (German federal government, German federal states) resulting from the 1948 currency reform and entered in the debt register. In 1948, there was a gap in the assets on the opening balance sheets of these institutions because the majority of their claims (claims against the German Reich) could not be converted into German marks (DM), unlike their liabilities. The equalisation claims were settled over a 37-year period starting in 1956, also using funds from the profit generated by Deutsche Bundesbank. The equalisation claims, which bore fixed interest at a rate of between 3 and 4.5 percent per year depending on their maturity, could be traded between credit and insurance institutions at their nominal amount;  they were converted in treasury bills and discounted treasury notes.
2. Equalisation claims were used again in connection with the introduction of the German mark in former East Germany (GDR) with effect from 1 July 1990. If companies that were eligible for restructuring (not credit institutions, insurance companies or foreign trade businesses) and that had been transferred, as former East German state-owned companies, to the Treuhandanstalt (trust agency for the privatisation of East German state-owned businesses) or its subsidiaries free of charge for the purposes of privatisation, had a deficit that was not covered by capital, then they received an equalisation claim - bearing interest (Treuhandanstalt 5 percent per year) as of 1 July 1990 - against their provisional owners (section 24 of the Deutsche Mark Balance Sheet Act [DMBilG]).</t>
  </si>
  <si>
    <t>Net present value</t>
  </si>
  <si>
    <t>Worksheet StTai Colums F - I</t>
  </si>
  <si>
    <t>Colum C rows 20, 54, 83, 114</t>
  </si>
  <si>
    <t>A. HTT General Column C Row 40-41 (NPV)</t>
  </si>
  <si>
    <t>The net present value is the value that future payments have at the current point in time. It is calculated by discounting the future payments and then adding them up.
Current value of future payments (cash flows) assuming a certain interest rate (e.g. net present value of returns on investment, net present value of a pension or net present value of a bond). Calculating the net present value means that payments arising at different points in time can be compared. In order to calculate the net present value of a cash flow, the individual incoming and outgoing payments are discounted using a discount rate that is commensurate with the maturity and risk. Discounting takes account of the fact that the later the due date of a payment falls, the lower the current value of the payment is both for the debtor and for the payment recipient.</t>
  </si>
  <si>
    <t>Net Present Value Regulation</t>
  </si>
  <si>
    <t>Worksheet StTk</t>
  </si>
  <si>
    <t xml:space="preserve">Mortgage lending value </t>
  </si>
  <si>
    <t>Regulation on the Determination of the Mortgage Lending Value</t>
  </si>
  <si>
    <t>Credit Quality Differentiation Model</t>
  </si>
  <si>
    <t>Worksheets StTai Colums D - G, 
Rows 28-29, 41-42, 54-55, 67-68</t>
  </si>
  <si>
    <t xml:space="preserve">The financial crisis shook confidence in the creditworthiness of a number of European countries. As a result, criticism grew about the unrestricted eligibility as cover of claims against EU and EEA countries and their sub-sovereign entities. 
In light of this situation, the vdp member institutions unanimously approved the Credit Quality Differentiation Model for EU states at their Member's Meeting held in June 2012. The vdp initiative, which was launched in mid-2011, responds to the fact that the new banking regulation will not make any distinction between different sovereign risks. The voluntary vdp standard is designed to compensate for the lack of statutory provisions on credit differentiation among sovereigns, although in the medium term, a statutory solution that is not linked to external ratings would be desirable. The empirical values that are now being collected in connection with the application of the voluntary vdp standard may be incorporated into a statutory provision later on. 
In the vdp model, credit quality is differentiated by applying haircuts, which are not linked to a specific maturity, to the nominal value of the claim in question. The size of the haircut is based on external ratings issued by Moody’s, Standard &amp; Poor’s, and Fitch for central governments, as well as the likelihood of default underlying these ratings. Under the vdp standard, haircuts are applied to claims against EU states with a non-investment grade rating separately to the cover calculation that is required by law. The haircuts are also to be applied to claims against sub-sovereign entities from these countries. http://www.pfandbrief.de/cms/_internet.nsf/tindex/en_32.htm  </t>
  </si>
  <si>
    <t>Credit quality step 1 and 2</t>
  </si>
  <si>
    <t>Colum C 
Rows 16-17, 50-51, 79-80, 110-111</t>
  </si>
  <si>
    <t>A. HTT General Column C Row 186-187</t>
  </si>
  <si>
    <t xml:space="preserve">Under section 4 (1) no. 3 of the Pfandbrief Act (PfandBG), only credit institutions in the European Economic Area, Switzerland, the US, Canada and Japan that meet the requirements for credit quality step 1 are eligible for the cover pool. Table 3 in Article 120 CRR (EU Regulation No 575/2013) and Table 5 in Article 121 CRR are authoritative in this regard.  Claims against credit quality step 2 institutions are also eligible for the cover pool where said claims have an initial maturity of up to 100 days. If limiting eligibility to credit quality step 1 institutions results in a risk of significant debtor concentration, BaFin (Bundesanstalt für Finanzdienstleistungsaufsicht - German banking supervisory authority) may extend eligibility to claims against credit quality step 2 institutions with initial maturities of more than 100 days following consultation with the European Banking Authority (EBA). Under a corresponding general regulation issued by BaFin, claims against credit institutions assigned to credit quality step 2 are currently eligible as cover. Credit institutions meet the requirements for credit quality step 1 if their rating by the three major rating agencies (Fitch/Moody's/S&amp;P) is at least AA-/Aaa/AA-. Credit quality step 2 requires ratings of at least A-/Baa3/A-. In the event that there is more than one rating for a credit institution, Article 138 e) and j) CRR (EU Regulation No 575/2013) will apply with regard to eligibility for the cover pool. </t>
  </si>
  <si>
    <t>Maturity extension</t>
  </si>
  <si>
    <t>Colum H Row 5-6</t>
  </si>
  <si>
    <t xml:space="preserve">It is only after an administrator has been appointed that the latter can opt to postpone the repayment of upcoming maturities for a certain period of time. This period and the terms and conditions of the extension are based on either statutory or contractual regulations. </t>
  </si>
  <si>
    <t>Foreign currencies, net present value</t>
  </si>
  <si>
    <t>Worksheet StTK Colums D and E 
Rows 17-27, 42-52, 67-77,92-102</t>
  </si>
  <si>
    <t xml:space="preserve">Pursuant to section 28 (1) no. 10 of the Pfandbrief Act (PfandBG), Pfandbrief banks have to publish the net present value for each foreign currency. This is defined in section 6 of the Net Present Value Regulation (Barwertverordnung). The amount is reported in euro, having been converted on the basis of ECB reference exchange rates pursuant to section 1 of the Net Present Value Regulation. </t>
  </si>
  <si>
    <t>Statutory over-collateralisation</t>
  </si>
  <si>
    <t>Colum C Rows 8, 43, 73, 104</t>
  </si>
  <si>
    <t>At the net present value, taking into account interest rate and currency stress (see also “Over-collateralisation”).</t>
  </si>
  <si>
    <t>Weighted loan-to-value (LTV) ratio (average LTV ratio)</t>
  </si>
  <si>
    <t>Worksheet StTK Colums D and E 
Row 29</t>
  </si>
  <si>
    <t>Colum C Rows 76, 107</t>
  </si>
  <si>
    <t>Average loan-to-value (LTV) ratio weighted based on the amount of the claim used for cover.</t>
  </si>
  <si>
    <t>Threshold values under section 13 (1) PfandBG</t>
  </si>
  <si>
    <t>The total volume of the loans in non-European Union states for which it is not ensured that the preferential right of Pfandbrief creditors in accordance with section 30 (1) of the Pfandbrief Act (PfandBG) extends to the Pfandbrief bank’s claims deriving from these loans may not exceed 10 percent of the total volume of the loans for which the preferential right is ensured.</t>
  </si>
  <si>
    <t>Threshold values under section 19 (1) no. 2 PfandBG</t>
  </si>
  <si>
    <t>Worksheet StTK Colums D and E 
Row 14</t>
  </si>
  <si>
    <t>Cover for Mortgage Pfandbriefe may be provided, in an amount not exceeding 10 percent of the total amount of the Mortgage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Mortgage Pfandbriefe referred to in half-sentence 1.</t>
  </si>
  <si>
    <t>Threshold values under section 19 (1) no. 3 PfandBG</t>
  </si>
  <si>
    <t>Worksheet StTK Colum D and E 
Row 15</t>
  </si>
  <si>
    <t>Cover for Mortgage Pfandbriefe may be provided, in an amount not exceeding 20 percent of the total amount of the Mortgage Pfandbriefe in circulation, by assets of the type specified in section 20 (1) of the Pfandbrief Act (PfandBG), insofar as these relate to bonds; 
the cover assets specified in no. 2 count towards the limit.</t>
  </si>
  <si>
    <t>Threshold values under section 20 (2) PfandBG</t>
  </si>
  <si>
    <t>Worksheet StTK Colums D and E 
Row 39</t>
  </si>
  <si>
    <t>Cover for Public Pfandbriefe may be provided, in an amount not exceeding 10 percent of the total amount of the Public Pfandbriefe in circulation, by monetary claims against the European Central Bank, against central banks in the member states of the European Union or against credit institutions within the meaning of section 4 (1) sentence 2 no. 3 of the Pfandbrief Act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Public Pfandbriefe in circulation; section 4 (1) sentences 4 to 8 PfandBG apply accordingly.</t>
  </si>
  <si>
    <t>Threshold values under section 26 (1) no. 3 PfandBG</t>
  </si>
  <si>
    <t>Worksheet StTK Colums D and E 
Row 64</t>
  </si>
  <si>
    <t>Cover for Ship Pfandbriefe may be provided, in an amount not exceeding 10 percent of the total amount of the Ship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Ship Pfandbriefe specified in half-sentence 1; section 4 (1) sentences 4 to 8 PfandBG apply accordingly.</t>
  </si>
  <si>
    <t>Threshold values under section 26 (1) no. 4 PfandBG</t>
  </si>
  <si>
    <t>Worksheet StTK Colums D and E 
Row 65</t>
  </si>
  <si>
    <t>Cover for Ship Pfandbriefe may be provided, in an amount not exceeding 20 percent of the total amount of the Ship Pfandbriefe in circulation, by assets of the type specified in section 20 (1) of the Pfandbrief Act (PfandBG), insofar as these relate to bonds; 
the cover assets specified in no. 3 count towards the limit.</t>
  </si>
  <si>
    <t>Threshold values under section 26f (1) no. 3 PfandBG</t>
  </si>
  <si>
    <t>Worksheet StTK Colums D and E 
Row 89</t>
  </si>
  <si>
    <t>Cover for Aircraft Pfandbriefe may be provided, in an amount not exceeding 10 percent of the total amount of the Aircraft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Aircraft Pfandbriefe specified in half-sentence 1; section 4 (1) sentences 4 to 8 PfandBG apply accordingly.</t>
  </si>
  <si>
    <t>Threshold values under section 26f (1) no. 4 PfandBG</t>
  </si>
  <si>
    <t>Worksheet StTK Colums D and E 
Row 90</t>
  </si>
  <si>
    <t>Cover for Aircraft Pfandbriefe may be provided, in an amount not exceeding 20 percent of the total amount of the Aircraft Pfandbriefe in circulation, by assets of the type specified in section 20 (1) of the Pfandbrief Act (PfandBG), insofar as these relate to bonds; 
the cover assets specified in no. 3 count towards the limit.</t>
  </si>
  <si>
    <t>Intra-group transactions</t>
  </si>
  <si>
    <t xml:space="preserve">Colum C
Rows 19, 53, 82, 113 </t>
  </si>
  <si>
    <t>This point refers to derivative transactions: Article 1 no. 19 of Regulation (EU) No 1333/2014 of the ECB defines intra-group transactions as transactions concluded by a reporting agent with another undertaking which is included in the same consolidated financial statement on a full basis.
The term “consolidated financial statement”, within this context, is based on the IFRS definition/consolidation under bank supervisory law.
Transactions executed between legally independent institutions internally within an association, e.g. within the savings bank or cooperative sector, are not classed as intra-group transactions within the meaning of Regulation (EU) No 1333/2014 of the ECB.</t>
  </si>
  <si>
    <t>Insured mortgages</t>
  </si>
  <si>
    <t>Colum C Row 4</t>
  </si>
  <si>
    <t>Share of insured loans. Pursuant to section 15 of the Pfandbrief Act (PfandBG), insurance must be ensured throughout the entire lending term. This is why all properties that serve as collateral for property loans used as cover are insured against the relevant risks.</t>
  </si>
  <si>
    <t>Interest-only loans</t>
  </si>
  <si>
    <t>Colum C Row 13</t>
  </si>
  <si>
    <t xml:space="preserve">Proportion of property loans in the cover pool that are only repaid on maturity. </t>
  </si>
  <si>
    <t>Internal swap counterparty</t>
  </si>
  <si>
    <t>Internal swap counterparties arise, by way of example, in a parent-subsidiary relationship pursuant to Article 1 of Directive 83/349/EEC.</t>
  </si>
  <si>
    <t>Maturity structure</t>
  </si>
  <si>
    <t>Worksheet StTal</t>
  </si>
  <si>
    <t>Pursuant to section 28 (1) no. 2 of the Pfandbrief Act (PfandBG), Pfandbrief banks are under a statutory obligation to report the maturity structure of the Pfandbriefe and the cover assets on a quarterly basis. 
As far as the cover assets are concerned, the fixed-interest period is taken as a basis. In principle, options are to be presented in line with each institution’s internal management logic, particularly where option-pricing models are used for cash-flow valuation purposes as part of overall bank/group management.
Consideration of cancellation rights on the liabilities side is not required as the decision on their execution lies with the Pfandbrief bank or its administrator.
Cancellation rights of the bank can be taken into account on the assets side.
Statutory cancellation rights pursuant to section 489 of the German Civil Code (BGB) do not need to be taken into account when presenting the information in the maturity bands.
Variable-rate mortgage loans are to be allocated to the maturity bands in line with the deadline for the next margin adjustment.
The allocation to the maturity bands is to be based on the scheduled repayment portions (cash-flow view)</t>
  </si>
  <si>
    <t>Limited certified loans</t>
  </si>
  <si>
    <t>Colum C Row 10</t>
  </si>
  <si>
    <t>Property loans for which the debtor has only provided partial evidence of his income. These loans do not form part of the cover pool of German Pfandbriefe.</t>
  </si>
  <si>
    <t>LTV (loan-to-value) ratio</t>
  </si>
  <si>
    <t>Worksheet StTK</t>
  </si>
  <si>
    <t xml:space="preserve">The loan-to-value (LTV) ratio is based on the German mortgage lending value. Provisions concerning the German mortgage lending value are set out in section 16 of the Pfandbrief Act (PfandBG) and, in detail, in the Regulation on the Determination of the Mortgage Lending Value (BelWertV). Both residential and commercial property loans are eligible as cover in an amount corresponding to up to 60% of the mortgage lending value that has been calculated. The mortgage lending value calculation takes into account the long-term and sustainable features of the asset, as well as the current and possible other uses and users. Exaggerated market prices must be left out of the equation. In principle, the value calculation process requires an asset inspection to be carried out, unless the loan is a small-scale loan of up to EUR 400,000. The monitoring requirements are set out, first of all, in Article 208 (3) CRR. These provisions state that commercial property must be monitored at least once a year, with residential property being monitored at least every three years. Section 27 BelWertV also requires a review to be conducted if the price level on the property market has fallen substantially. Reviews must also be conducted in the event of a loan default. </t>
  </si>
  <si>
    <t>ND1 = No Data - This information is not suitable for/applicable to the German Pfandbrief</t>
  </si>
  <si>
    <t>ND2 = No Data - This information is not currently relevant for this issuer and/or Pfandbrief programme</t>
  </si>
  <si>
    <t xml:space="preserve">ND3 = No Data - This information is currently unavailable </t>
  </si>
  <si>
    <t>Nominal value/nominal/nom.</t>
  </si>
  <si>
    <t>The nominal values of securities often vary from their current market values. Example:
Nominal value of bond X = €1,000
Market value of bond X = €990.00 (market price = 99%)
The nominal value represents the investor’s claim against the issuer, which is due in full on maturity. Irrespective of the amount invested, the nominal value is taken as a basis at the time of repayment. If the security is sold during its term, i.e. before it reaches maturity, the payment is based on the current market value.</t>
  </si>
  <si>
    <t>Non first lien mortgages</t>
  </si>
  <si>
    <t>Colum C Row 11</t>
  </si>
  <si>
    <t>Proportion of property loans in the cover pool in relation to which preferential rights are entered in the Land Register. Whether they are classed as being first ranking or second ranking is irrelevant in Germany/for the purposes of the Pfandbrief. In accordance with German legislation, holders of security rights over real property have the same procedural rights as a general rule, irrespective of their ranking. All holders of a security right over real property are entitled to take realization measures. In fact, it is the loan-to-value ratio that is decisive when it comes to the security of a security right over real property. It is important that existing priority security rights over real property are calculated correctly and deducted from the 60% threshold. It is not uncommon for priorities to be entered in the Land Register with extremely small amounts because old rights are often difficult to cancel. The dilution of these priority security rights over real property can be avoided by performing an appropriate calculation. In theory, all property loans used as cover can be subordinated without this reducing the recoverability and quality of the cover assets and posing a risk.</t>
  </si>
  <si>
    <t>NPL (non-performing loans)</t>
  </si>
  <si>
    <t>StTdh Colums S-T, StTdoR, StTds Colums H-I, 
StTdf Colums F-G</t>
  </si>
  <si>
    <t>Pursuant to section 28 (2) no. 2 of the Pfandbrief Act (PfandBG), Pfandbrief banks must publish the total amount of claims that are at least 90 days in arrears, in relation to the part of a loan that is used as cover, on a quarterly basis.</t>
  </si>
  <si>
    <t>Asset types</t>
  </si>
  <si>
    <t>Worksheet StTdo</t>
  </si>
  <si>
    <t xml:space="preserve">The properties that are eligible for cover are set out in sections 12 to 18 of the Pfandbrief Act (PfandBG). Pursuant to these provisions, both residential and commercial properties are eligible for cover. Distinctions are made based on the type of use. Section 28 (2) no. 1 PfandBG requires Pfandbrief banks to publish quarterly information on their cover assets, broken down into condominiums, single-family and two-family houses, multi-family houses, office buildings, retail/wholesale buildings, industrial buildings, other buildings used for commercial purposes, unfinished new buildings not yet capable of yielding a return, and building sites. However, mortgages on building sites must not exceed 1% of the total amount of cover assets used to cover Mortgage Pfandbriefe (section 16 (3) PfandBG). Together with unfinished new buildings not yet capable of yielding a return, the proportion must not exceed 10 percent of the total amount of cover assets used to cover Mortgage Pfandbriefe. Mortgages on land that does not guarantee a permanent yield are not eligible for cover. </t>
  </si>
  <si>
    <t>Pass-through structures</t>
  </si>
  <si>
    <t>Colum H Rows 7,46,76,107</t>
  </si>
  <si>
    <t>These refer to a scenario in which, in the event that the issuer becomes insolvent, all outstanding covered bonds are serviced, on a pro rata basis, using the cover assets based on the payments received. The payments are then “passed through” to the covered bond creditor.</t>
  </si>
  <si>
    <t>German Pfandbrief Act</t>
  </si>
  <si>
    <t>Risk-adjusted net present value</t>
  </si>
  <si>
    <t>StTai Colum H and I</t>
  </si>
  <si>
    <t xml:space="preserve">Pursuant to section 28 (1) of the Pfandbrief Act (PfandBG), Pfandbrief banks are under a statutory obligation to publish what is known as the risk-adjusted net present value of the outstanding Pfandbriefe and cover assets on a quarterly basis. This refers to the net present value based on the stipulated interest rate and currency stress scenarios. Since the interest rate stress scenario has to simulate both an increase and a drop in interest rates, while currency stress scenarios have to simulate both appreciation and depreciation, Pfandbrief banks are only to publish the risk-adjusted net present value that shows the lowest over-collateralisation amount. </t>
  </si>
  <si>
    <t>Non-performing claims</t>
  </si>
  <si>
    <t>A claim is deemed to be non-performing as of the 90th day after its due date (see also “NPL”). Only those non-performing claims that relate to the part of a loan that is used as cover are to be reported: Interest: Broken down by what is attributable to the cover portion and the non-cover portion/repayment: Only to count towards the non-cover portion initially. In the case of proportionately guaranteed loans (percentage guarantees for municipal loans), in the event of repayment arrears, as an exception this is not reported according to the "waterfall principle" and only "surpluses" are allocated to the part covered, but pro rata according to the guarantee ratio.</t>
  </si>
  <si>
    <t>StTk Colums D-E Row 28</t>
  </si>
  <si>
    <t>Colums C-H Row 39</t>
  </si>
  <si>
    <t>B1. HTT Mortgage Assets Column C-F Row 170-174</t>
  </si>
  <si>
    <t>Time that has passed since the loan was granted. A loan is deemed to have been granted at the time that it is disbursed for the first time.</t>
  </si>
  <si>
    <t>Self-certified loans</t>
  </si>
  <si>
    <t>Property loans for which the debtor has not provided evidence of his income. Under the German Pfandbrief Act, these loans are not eligible for use as cover assets, meaning that they do not form part of the cover pools of German Pfandbriefe.</t>
  </si>
  <si>
    <t>Soft bullet structures</t>
  </si>
  <si>
    <t>Colum H
Rows 4,43,73,104</t>
  </si>
  <si>
    <t xml:space="preserve">The repayment of the principal amount of the bond can be postponed by a fixed period (usually 6 to 12 months) subject to certain conditions (payment of agreed default interest). 
The periods, terms and conditions may vary depending on the jurisdiction/bank. By contrast, hard bullet structures involve repayment at a fixed point in time.  </t>
  </si>
  <si>
    <t>Over-collateralisation</t>
  </si>
  <si>
    <t>Worksheet StTai</t>
  </si>
  <si>
    <t>Colum C
Rows 8,43,73,104</t>
  </si>
  <si>
    <t>A. HTT General Columnn C-D Row 45-47</t>
  </si>
  <si>
    <t xml:space="preserve">In general, the proportion of the cover pool that exceeds the proportion of the outstanding Pfandbriefe - section 4 of the Pfandbrief Act (PfandBG) requires Pfandbrief banks to have over-collateralisation of at least 2%, based on the net present value, taking defined interest rate and currency stress scenarios into account (known as protective over-collateralisation). The net present value cover calculation and the interest rate and currency stress scenarios are defined in the Net Present Value Regulation (Barwertverordnung). The protective over-collateralisation must be available in the form of liquid assets so that, if the Pfandbrief bank becomes insolvent, it can be used by the administrator who is then responsible for the bank in order to quickly generate liquidity. This is also the purpose of the statutory provision regarding the need to secure the liquidity requirements of the cover pool for the next 180 days. This liquidity buffer must also be kept available in liquid cover assets. Assets are deemed to be “liquid” if they are accepted by the ECB as eligible assets. Nominal cover is also required. </t>
  </si>
  <si>
    <t>Does insurance form part of the cover pool?</t>
  </si>
  <si>
    <t xml:space="preserve">Section 12 (3) of the Pfandbrief Act (PfandBG) states that the recorded cover assets also cover all claims that are based on the economic substance of the property. </t>
  </si>
  <si>
    <t>Foreign exchange risks</t>
  </si>
  <si>
    <t xml:space="preserve">StTk Colums D
Row 17-27, 42-52, 67-77, 92-102 </t>
  </si>
  <si>
    <t xml:space="preserve">Colum C and D
Rows 22-33, 56-67, 85-96, 116-127 
</t>
  </si>
  <si>
    <t>A. HTT General Column D Row 112-155</t>
  </si>
  <si>
    <t>Pursuant to section 4 (1) of the Pfandbrief Act (PfandBG), Pfandbrief banks must have over-collateralisation of at least 2%, based on the net present value, taking into account interest rate and currency stress scenarios (known as protective over-collateralisation). The currency stress scenarios to be applied are set out in section 6 of the Net Present Value Regulation (Barwertverordnung) (see also link to the Net Present Value Regulation)</t>
  </si>
  <si>
    <t>WAL of outstanding Pfandbriefe</t>
  </si>
  <si>
    <t>Colum H Rows 3, 42, 72, 103</t>
  </si>
  <si>
    <t>A. HTT General Columnn C-D Row 89</t>
  </si>
  <si>
    <t>WAL stands for “weighted average life” and indicates the weighted average remaining maturity of all outstanding Pfandbriefe. The WAL is calculated based on the maturity structure bands under section 28 of the Pfandbrief Act (PfandBG). In principle, options are to be presented in line with each institution’s internal management logic. Consideration of cancellation rights is not required as the decision on their execution lies with the Pfandbrief bank or its administrator.</t>
  </si>
  <si>
    <t>WAL of the cover pool</t>
  </si>
  <si>
    <t>Colum C Rows 3, 42, 72, 103</t>
  </si>
  <si>
    <t>A. HTT General Columnn C-D Row 66</t>
  </si>
  <si>
    <t>WAL stands for “weighted average life” and indicates the weighted average remaining maturity of all outstanding cover assets. The WAL is calculated based on the maturity structure bands under section 28 of the Pfandbrief Act (PfandBG). In principle, options are to be presented in line with each institution’s internal management logic. Cancellation rights of the bank can be taken into account.</t>
  </si>
  <si>
    <t>Other cover assets</t>
  </si>
  <si>
    <t>A. HTT General Columnn C Row 56, 174-187</t>
  </si>
  <si>
    <t xml:space="preserve">For Mortgage Pfandbriefe, other cover assets can include claims against credit institutions and claims against public authorities. Provisions on the former are set out in section 19 (1) no. 2 of the Pfandbrief Act (PfandBG), while provisions on the latter are set out in section 19 (1) no. 3 PfandBG. Claims against credit institutions may only be used in a maximum amount corresponding to 10% in order to cover the Mortgage Pfandbriefe in circulation. Claims against one and the same credit institution may only account for a maximum of 2%. Claims against public authorities may only be used in a maximum amount corresponding to 20% in order to cover the Mortgage Pfandbriefe in circulation. In total, the claims against credit institutions and the claims against public authorities may only be used in a maximum amount corresponding to 20% in order to cover the Mortgage Pfandbriefe in circulation. </t>
  </si>
  <si>
    <t>Interest rate risks</t>
  </si>
  <si>
    <t xml:space="preserve">StTk Colum C
Rows 10, 16, 35, 41, 60, 66, 85, 91 </t>
  </si>
  <si>
    <t>A. HTT General Columnn C Row 164-166, 
B1. HTT Mortgage Assets C 150-152,
B2. HTT Public Sector Assets C 130-132,
B3. HTT Shipping Assets C 81-83</t>
  </si>
  <si>
    <t>Pursuant to section 4 (1) of the Pfandbrief Act (PfandBG), Pfandbrief banks must have over-collateralisation of at least 2%, based on the net present value, taking into account interest rate and currency stress scenarios. The interest rate stress scenarios to be applied are set out in section 5 of the Net Present Value Regulation (Barwertverordnung) (see also link to the Net Present Value Regulation)</t>
  </si>
  <si>
    <t>Securities eligible for central bank credit</t>
  </si>
  <si>
    <t>Colum C Rows 14, 48, 77, 108</t>
  </si>
  <si>
    <t>A. HTT General Columnn C Row 218</t>
  </si>
  <si>
    <t>Securities that may be deposited at central banks as collateral for refinancing transactions. This allows liquidity to be obtained via the central bank at short notice.</t>
  </si>
  <si>
    <t>Guaranteed loans</t>
  </si>
  <si>
    <t>Colum C Row 7</t>
  </si>
  <si>
    <t>B1. HTT Mortgage Assets C Row 278</t>
  </si>
  <si>
    <t>No corresponding provisions set out in the Pfandbrief Act. The issue of guaranteed residential property loans only arises for mortgage cover pools of other covered bond jurisdictions (e.g. France).</t>
  </si>
  <si>
    <t>Net present value of derivatives used as cover</t>
  </si>
  <si>
    <t>Colum C Rows 20, 54, 83, 114</t>
  </si>
  <si>
    <t>A. HTT General Columnn C Row 234</t>
  </si>
  <si>
    <t>Cover derivatives are only shown at their net present value netted across all framework agreements. This means that only one net present value, which represents either a liability or a claim, is to be reported for each type of Pfandbrief.</t>
  </si>
  <si>
    <t>Colums C-D
Rows 22-33, 56-67, 85-96, 116-127</t>
  </si>
  <si>
    <t>A.HTT General Column D Row 112-155</t>
  </si>
  <si>
    <t>Reported for each currency in which assets have been included in the cover pool or Pfandbriefe issued.  A total is shown for each currency, divided into cover assets and Pfandbriefe.</t>
  </si>
  <si>
    <t>Loan-to-value ratio in bands</t>
  </si>
  <si>
    <t>Each portion of the loan used as cover is allocated to a band according to its individual loan-to-value ratio. The total of all loans in a band is shown. 
The total loan-to-value ratio of the portion of the loan used as cover is decisive when it comes to allocation to a band.  E.g.: Loan amount with a loan-to-value ratio of 55% is allocated to band &lt;50 to &gt;= 60.</t>
  </si>
  <si>
    <t>Loan age</t>
  </si>
  <si>
    <t>Worksheet StTk  C28</t>
  </si>
  <si>
    <t>Colums C- H, Row 39</t>
  </si>
  <si>
    <t>Time that has passed since the loan was granted (see also “Seasoning”). A loan is deemed to have been granted at the time that it is disbursed for the first time.</t>
  </si>
  <si>
    <t xml:space="preserve">Number of loans </t>
  </si>
  <si>
    <t>The number of individual loan exposures - for Mortgage Pfandbriefe, a breakdown showing commercial and residential loans is provided.</t>
  </si>
  <si>
    <t>B1. HTT Mortgage Assets Column C, D Row 29
B2. HTT Public Sector Assets C 11,
B3. HTT Shipping Loans C 11</t>
  </si>
  <si>
    <t xml:space="preserve">Total number of borrowers - a borrower may have multiple loans - in the case of mixed financings with a commercial share of 0.5 or more, this borrower may be fully counted towards the number of commercial borrowers for reasons of simplification. </t>
  </si>
  <si>
    <t>Number of assets</t>
  </si>
  <si>
    <t>Total of all assets in the cover pool (a loan can be secured by several assets).</t>
  </si>
  <si>
    <t>Owner-occupied flats</t>
  </si>
  <si>
    <t>The borrower is using the property him/herself (owner-occupied).</t>
  </si>
  <si>
    <t>Multi-family houses</t>
  </si>
  <si>
    <t>Worksheet StTdh</t>
  </si>
  <si>
    <t>A building contains several rented flats (more than 2) - the owners can be private individuals, family offices, housing companies, etc.</t>
  </si>
  <si>
    <t>Age of ships (aircraft) in bands</t>
  </si>
  <si>
    <t>Colums C-F Row 129</t>
  </si>
  <si>
    <t>Based on the time that has passed since the ships (aircraft) were commissioned, the corresponding portions of the loan used as cover are allocated to the bands based on their amount and then shown as a total.</t>
  </si>
  <si>
    <t>Size groups</t>
  </si>
  <si>
    <t>Worksheet StTag</t>
  </si>
  <si>
    <t>Based on the requirements of the Pfandbrief Act, the individual claims are allocated to the corresponding defined categories based on their amount and are then added up and reported by size group.</t>
  </si>
  <si>
    <t>Condominiums</t>
  </si>
  <si>
    <t>Flats located in multi-family houses that are either used by private owners themselves or are rented out to third parties.</t>
  </si>
  <si>
    <t>Single-family and two-family houses</t>
  </si>
  <si>
    <t>Detached houses including one or a maximum of two integrated residential units that are either used by private owners themselves or are (partly) rented out to third parties.</t>
  </si>
  <si>
    <t>Unfinished new buildings not yet capable of yielding a return</t>
  </si>
  <si>
    <t>Buildings that are still under construction (building shells).</t>
  </si>
  <si>
    <t xml:space="preserve">Office buildings </t>
  </si>
  <si>
    <t>Non-residential buildings used predominantly for office and administrative purposes. These include office and administrative buildings of commercial enterprises, also bank and insurance company buildings, as well as public-sector office buildings such as ministries, city authorities, post offices, rail administrative offices, broadcasting centres, administration buildings belonging to the church, the employee welfare association or similar organisations.</t>
  </si>
  <si>
    <t>Retail/wholesale buildings</t>
  </si>
  <si>
    <t>Buildings used for wholesale and, in particular, retail purposes.</t>
  </si>
  <si>
    <t>Industrial buildings</t>
  </si>
  <si>
    <t>Buildings housing manufacturing and production facilities, factory and workshop buildings.</t>
  </si>
  <si>
    <t>Building sites</t>
  </si>
  <si>
    <t>Land in a state ready for development.</t>
  </si>
  <si>
    <t>Other buildings used for commercial purposes</t>
  </si>
  <si>
    <t>E.g.: Buildings used for agriculture and forestry, hotel buildings.</t>
  </si>
  <si>
    <t>Claims that are 90 days in arrears</t>
  </si>
  <si>
    <t>A claim is deemed to be non-performing as of the 90th day after its due date. Only those non-performing claims that relate to the part of a loan that is used as cover are to be reported.</t>
  </si>
  <si>
    <t>Total amount of these claims, insofar as the arrears (= the non-performing claims) account for at least 5% of the claim</t>
  </si>
  <si>
    <t>When determining whether the 5% threshold is exceeded, the non-performing claim - in relation to the cover amount - is to be expressed in relation to the total amount of the part of the corresponding loan that is used for cover. The part of the claim used as cover is then reported.</t>
  </si>
  <si>
    <t>Guarantees for export financing reasons</t>
  </si>
  <si>
    <t>Export credit claims that are guaranteed: 
- either by a country that is eligible for cover itself pursuant to section 20 of the Pfandbrief Act (PfandBG) or
- by an export credit agency based in such a country that meets the requirements for classification as a public-sector entity.</t>
  </si>
  <si>
    <t>Central government</t>
  </si>
  <si>
    <t xml:space="preserve">This refers to a country’s highest hierarchical administrative authority (irrespective of the organisational structure [unitary state or federation]).  </t>
  </si>
  <si>
    <t>Regional authority</t>
  </si>
  <si>
    <t>Administrative entities or federal states organised below central government level.</t>
  </si>
  <si>
    <t>Local authority</t>
  </si>
  <si>
    <t>Municipalities and their enterprises, etc. organised below the level of administrative entities or federal states.</t>
  </si>
  <si>
    <t>Net present value pursuant to section 6 of the Pfandbrief Net Present Value Regulation (Pfandbrief-BarwertVO)</t>
  </si>
  <si>
    <t xml:space="preserve">Describes the net present value for foreign currency positions in the same currency, after applying discounts in line with a defined stress scenario. For the purposes of the disclosure pursuant to section 28 (1) no. 10 of the Pfandbrief Act (PfandBG), this includes the interest rate stress, not the currency stress. The amount is reported in euro based on the official ECB reference rates. 
(See also http://www.pfandbrief.de/cms/_internet.nsf/0/85E4B81D6AE39FC2C1257A6B003F6CBE/$FILE/EN_PfandBarWertV_04_2012.pdf?OpenElement) </t>
  </si>
  <si>
    <t>Proportion of fixed-interest Pfandbriefe or cover assets</t>
  </si>
  <si>
    <t>Nominal values form the basis for the percentage reported. Derivatives used as cover are to be taken into account.</t>
  </si>
  <si>
    <t>Information on the type of use of the property used to secure the claim.</t>
  </si>
  <si>
    <t>Colums C- H,Row 39</t>
  </si>
  <si>
    <t>See “Number of loans”.</t>
  </si>
  <si>
    <t>See “Number of borrowers”.</t>
  </si>
  <si>
    <t>Breakdown by geography</t>
  </si>
  <si>
    <t>Country-specific claims reporting. The claims are allocated to the individual countries in which the debtors and, in cases involving guarantees, the guaranteeing agency are based. The HTT fields M.7.4.44, PS.8.4.44 and p.9.3.44 (data sheets B1-B3) also contain the information on other OECD countries within the meaning of §28 PfandBG.The HTT fields M.7.4.3 and PS.8.4.3 (data sheets B1-B2) also contain the information on other EU Institutions within the meaning of §28 PfandBG.</t>
  </si>
  <si>
    <t xml:space="preserve">Reporting of claims by region within a country (e.g. federal states). </t>
  </si>
  <si>
    <t>Reporting of claims by repayment type - in this case: amortising, i.e. a repayment rate comprising an initial repayment portion and an interest portion is set for the entire term.
Since the interest is calculated based on the remaining capital, the repayment portion increases over time to the extent that the interest portion decreases.</t>
  </si>
  <si>
    <t>Reporting of claims by repayment type- in this case: bullet repayment. The loan is repaid in a single amount. Only interest payments are due during the term of the loan.</t>
  </si>
  <si>
    <t>Reporting of claims by type of interest rate agreement - in this case: fixed-rate agreement.</t>
  </si>
  <si>
    <t>Reporting of claims by type of interest rate agreement - in this case: floating rate agreement.</t>
  </si>
  <si>
    <t>Reporting of time that has passed since the loan was granted in bands. A loan is deemed to have been granted at the time that it is disbursed for the first time.</t>
  </si>
  <si>
    <t>Based on the requirements of the Pfandbrief Act, the individual claims are allocated to the corresponding defined categories based on their amount and are then added up and reported by size group. If HTT sections M.7B.15.2 to M.7B.15.26 and M.7B.16.1 to M.7B.16.10 (data sheet B1) are not filled with data, these data could be cumulated in HTT sections M.7 A.10.2 to M.7A.10.26 and M.7A.11.1 to M.7A.11.10 (data sheet B1), if the HTT position M.7B.15.1 is not equal 0.</t>
  </si>
  <si>
    <t>Reporting of non-performing claims. A claim is deemed to be non-performing as of the 90th day after its due date. Only those non-performing claims that relate to the part of a loan that is used as cover are to be reported (see also “NPL”).</t>
  </si>
  <si>
    <t>Weighted loan-to-value (LTV) ratio (see also “LTV (loan-to-value) ratio”).</t>
  </si>
  <si>
    <t>The claims are assigned to different bands depending on their loan-to-value ratio (see also “LTV (loan-to-value) ratio”). If HTT sections M.7B.15.2 to M.7B.15.26 and M.7B.16.1 to M.7B.16.10 (data sheet B1) are not filled with data, these data could be cumulated in HTT sections M.7 A.10.2 to M.7A.10.26 and M.7A.11.1 to M.7A.11.10 (data sheet B1), if the HTT position M.7B.15.1 is not equal 0.</t>
  </si>
  <si>
    <t>See “Owner-occupied flats”.</t>
  </si>
  <si>
    <t>See “Multi-family houses”.</t>
  </si>
  <si>
    <t>See “Unfinished new buildings not yet capable of yielding a return”.</t>
  </si>
  <si>
    <t>See “Building sites”.</t>
  </si>
  <si>
    <t>See “Non first lien mortgages”.</t>
  </si>
  <si>
    <t>Reporting based on claims ranking (see also “Non first lien mortgages”).</t>
  </si>
  <si>
    <t>See “Retail/wholesale buildings”.</t>
  </si>
  <si>
    <t>See “Office buildings”.</t>
  </si>
  <si>
    <t>See “Industrial buildings”.</t>
  </si>
  <si>
    <t>See “Other buildings used for commercial purposes”.</t>
  </si>
  <si>
    <t>A. HTT General M, P, S, Column C 40</t>
  </si>
  <si>
    <t>Net present value of the total amount of claims used for cover.</t>
  </si>
  <si>
    <t>A. HTT General M, P, S, Column C 39</t>
  </si>
  <si>
    <t>Net present value of the total amount of outstanding Pfandbriefe.</t>
  </si>
  <si>
    <t>A. HTT General M, P, S, Column C 45</t>
  </si>
  <si>
    <t>Over-collateralisation - this refers to the proportion of the cover pool that exceeds the proportion of outstanding Pfandbriefe. See also “Over-collateralisation” and “Statutory over-collateralisation”.</t>
  </si>
  <si>
    <t>A. HTT General M, P, S, Column C 70-77</t>
  </si>
  <si>
    <t>Maturity structure of the claims used for cover in bands - see also “Maturity structure”.</t>
  </si>
  <si>
    <t>A. HTT General M, P, S, Column C 93-100</t>
  </si>
  <si>
    <t>Maturity structure of the Pfandbriefe in circulation in bands - see also “Maturity structure”.</t>
  </si>
  <si>
    <t>A. HTT General M, P, S, Column C 112-129</t>
  </si>
  <si>
    <t>Reporting of claims used for cover based on currency type.</t>
  </si>
  <si>
    <t>A. HTT General M, P, S, Column C 138-155</t>
  </si>
  <si>
    <t>Reporting of Pfandbriefe in circulation based on currency type.</t>
  </si>
  <si>
    <t>A. HTT General M, P, S, Column C 164</t>
  </si>
  <si>
    <t>Reporting of Pfandbriefe in circulation by type of interest rate agreement - in this case: fixed-rate agreement.</t>
  </si>
  <si>
    <t>A. HTT General M, P, S, Column C 165</t>
  </si>
  <si>
    <t>A. HTT General M, P, S, Column C 175</t>
  </si>
  <si>
    <t>Claims that are guaranteed by government and government-related agencies.</t>
  </si>
  <si>
    <t>A. HTT General M, P, S, Column C 177</t>
  </si>
  <si>
    <t>Claims against credit institutions and central banks.</t>
  </si>
  <si>
    <t>A. HTT General M, P, S, Column C 186</t>
  </si>
  <si>
    <t>Claims against credit institutions and central banks - in this case: with credit quality step 1.</t>
  </si>
  <si>
    <t>A. HTT General M, P, S, Column C 187</t>
  </si>
  <si>
    <t>Claims against credit institutions and central banks - in this case: with credit quality step 2.</t>
  </si>
  <si>
    <t>A. HTT General M, P, S, Column C 193-208</t>
  </si>
  <si>
    <t>Reporting of other cover assets (substitute) by country.</t>
  </si>
  <si>
    <t>A. HTT General M, P, S, Column C 218</t>
  </si>
  <si>
    <t>Liquid assets - in this case: assets eligible for central bank credit.</t>
  </si>
  <si>
    <t>A. HTT General M, P, S, Column C 234</t>
  </si>
  <si>
    <t>Net present value of the derivatives used as cover.</t>
  </si>
  <si>
    <t>Reporting by debtor type - in this case: central government (see also “Central government”).</t>
  </si>
  <si>
    <t>Breakdown by Type of Debtors - Regional/federal authorities</t>
  </si>
  <si>
    <t>Reporting by debtor type - in this case: regional authorities (see also “Regional authority”).</t>
  </si>
  <si>
    <t xml:space="preserve">Breakdown by Type of Debtors - Local/municipal authorities </t>
  </si>
  <si>
    <t>Reporting by debtor type - in this case: local authorities (see also “Local authority”).</t>
  </si>
  <si>
    <t>Breakdown by Type of Debtors - Others</t>
  </si>
  <si>
    <t>Reporting by debtor type - in this case: Other (see also “Other”).</t>
  </si>
  <si>
    <t xml:space="preserve">Disclaimer vdp-Transparenzinitiative </t>
  </si>
  <si>
    <t>Der vdp und die an der Erstellung der Pfandbrief-Statistik nach § 28 PfandBG sowie der erweiterten Transparenzangaben (inkl. HTT) im Rahmen der "vdp-Transparenzinitiative" beteiligten Banken übernehmen keine Garantie, Gewähr oder Haftung, gleich aus welchem Grunde, im Hinblick auf Richtigkeit, Genauigkeit, Aktualität, Vollständigkeit, Angemessenheit oder Eignung für irgendeinen Zweck gegenüber Dritten für auf den vdp-Internetseiten veröffentlichten Daten nach §28 PfandBG sowie der erweiterten Transparenzangaben (inkl. HTT). Der vdp und die an der vdp-Transparenzinitiative teilnehmenden Banken sind für jegliche Handlungen sowie unterlassene Handlungen, die aus einer direkten oder indirekten Nutzung oder einem Verweis auf die Daten der vdp-Transparenzinitiative resultieren, nicht verantwortlich. Die Haftung für jeglichen Schaden, der sich aus der Nutzung oder dem Verweis auf die Daten der vdp-Transparenzinitiative ergibt, schließen der vdp und die an der vdp-Transparenzinitiative teilnehmenden Banken aus. Die vdp-Transparenzinitiative ist ausschließlich zur Information bestimmt. Sie stellt weder Kauf- bzw. Verkaufsempfehlungen für irgendwelche Wertpapiere oder Investments dar, noch sind sie als Zusicherung oder Indikation etwaiger Entwicklungen bzw. Prognosen zu verstehen. Insbesondere sind die Daten der vdp-Transparenzinitiative nicht dafür gedacht, als Referenz für Finanzprodukte, oder zur Bepreisung von Anlageprodukten herangezogen zu werden. Die Daten, die im Rahmen der vdp-Transparenzinitiative veröffentlicht werden, stellen keine Benchmark im Sinne der Europäischen Verordnung (EU) 2016/1011 (EU-Benchmark-Verordnung) dar. Die Verwendung für Zwecke, welche zu einer Qualifizierung dieser als Benchmark führen könnten, ist ausdrücklich nicht zugelassen. Der vdp behält sich das Recht vor, die vdp-Transparenzinitiative jederzeit zu modifizieren, einzuschränken, einzustellen oder –in Übereinstimmung mit Gesetzen oder Regulierungsvorschriften - in ein kostenpflichtiges Angebot umzuwandeln.</t>
  </si>
  <si>
    <t>Berlin Hyp AG</t>
  </si>
  <si>
    <t>www.berlinhyp.de</t>
  </si>
  <si>
    <t>6/30/2021</t>
  </si>
  <si>
    <t>Y</t>
  </si>
  <si>
    <t>2</t>
  </si>
  <si>
    <t>EURO</t>
  </si>
  <si>
    <t>Baden-Württemberg</t>
  </si>
  <si>
    <t>Bavaria</t>
  </si>
  <si>
    <t>Berlin</t>
  </si>
  <si>
    <t>Brandenburg</t>
  </si>
  <si>
    <t>Bremen</t>
  </si>
  <si>
    <t>Hamburg</t>
  </si>
  <si>
    <t>Hesse</t>
  </si>
  <si>
    <t>Lower Saxony</t>
  </si>
  <si>
    <t>Mecklenburg-Western Pomerania</t>
  </si>
  <si>
    <t>North Rhine-Westphalia</t>
  </si>
  <si>
    <t>Rhineland-Palatinate</t>
  </si>
  <si>
    <t>Saarland</t>
  </si>
  <si>
    <t>Saxony</t>
  </si>
  <si>
    <t>Saxony-Anhalt</t>
  </si>
  <si>
    <t>Schleswig-Holstein</t>
  </si>
  <si>
    <t>Thuringia</t>
  </si>
  <si>
    <t>up to 300,000 Euros</t>
  </si>
  <si>
    <t>more than 300,000 Euros up to 1 mn. Euros</t>
  </si>
  <si>
    <t>more than 1 mn. Euros up to 10 mn. Euros</t>
  </si>
  <si>
    <t>more than 10 mn. Euros</t>
  </si>
  <si>
    <t>A+</t>
  </si>
  <si>
    <t>A</t>
  </si>
  <si>
    <t>B</t>
  </si>
  <si>
    <t>C</t>
  </si>
  <si>
    <t>D</t>
  </si>
  <si>
    <t>E</t>
  </si>
  <si>
    <t>F</t>
  </si>
  <si>
    <t>G</t>
  </si>
  <si>
    <t>H</t>
  </si>
  <si>
    <t>≤ 30</t>
  </si>
  <si>
    <t>&gt; 30 - ≤ 50</t>
  </si>
  <si>
    <t>&gt; 50 - ≤ 75</t>
  </si>
  <si>
    <t>&gt; 75 - ≤ 100</t>
  </si>
  <si>
    <t>&gt; 100 - ≤ 130</t>
  </si>
  <si>
    <t>&gt; 130 - ≤ 160</t>
  </si>
  <si>
    <t>&gt; 160 - ≤ 200</t>
  </si>
  <si>
    <t>&gt; 200 - ≤ 250</t>
  </si>
  <si>
    <t>&gt; 250</t>
  </si>
  <si>
    <t>Assets in countries without EPC levels for CRE</t>
  </si>
  <si>
    <t>[&lt; 95 kWh/m²] Retail</t>
  </si>
  <si>
    <t>[&lt; 135 kWh/m²] Office</t>
  </si>
  <si>
    <t>[&lt; 105 kWh/m²] Hotel/Tourism</t>
  </si>
  <si>
    <t>[&lt; 70 kWh/m²] Shopping malls</t>
  </si>
  <si>
    <t>[&lt; 110 kWh/m²] Industry</t>
  </si>
  <si>
    <t>[&lt; 110 kWh/m²] Agriculture</t>
  </si>
  <si>
    <t>[&lt; 95 kWh/m²] Other commercially used</t>
  </si>
  <si>
    <t>[&lt; 250 kWh/m²] Hospital </t>
  </si>
  <si>
    <t>[&lt; 105 kWh/m²] School </t>
  </si>
  <si>
    <t>[&lt; 135 kWh/m²] other RE with a social relevant purpose</t>
  </si>
  <si>
    <t>[&lt; 110 kWh/m²] Land</t>
  </si>
  <si>
    <t>[&lt; 110 kWh/m²] Property developers / Bulding under construction</t>
  </si>
  <si>
    <t> Top category sustainability certificate</t>
  </si>
  <si>
    <t>Top 15 % approach</t>
  </si>
  <si>
    <t>up to 10 mn. Euros</t>
  </si>
  <si>
    <t>more than 10 mn. Euros up to 100 mn. Euros</t>
  </si>
  <si>
    <t>more than 100 mn. Euros</t>
  </si>
  <si>
    <t>up to 500,000 Euros</t>
  </si>
  <si>
    <t>more than 500,000 Euros up to 5 mn. Euros</t>
  </si>
  <si>
    <t>more than 5 mn. Euros</t>
  </si>
  <si>
    <t>Sea-going vessels</t>
  </si>
  <si>
    <t>Inland waterway vessels</t>
  </si>
  <si>
    <t>Euro</t>
  </si>
  <si>
    <t xml:space="preserve">[&lt; 250 kWh/m²] Hospital </t>
  </si>
  <si>
    <t xml:space="preserve">[&lt; 105 kWh/m²] School </t>
  </si>
  <si>
    <t xml:space="preserve"> Top category sustainability certificate</t>
  </si>
  <si>
    <t>ESG</t>
  </si>
  <si>
    <t>43 for Mortgage Assets</t>
  </si>
  <si>
    <t>48 for Public Sector Assets</t>
  </si>
  <si>
    <t>167 for Residential Mortgage Assets</t>
  </si>
  <si>
    <t>268 for Commercial Mortgage Assets</t>
  </si>
  <si>
    <t>18 for Public Sector Assets</t>
  </si>
  <si>
    <t>130 for Mortgage Assets</t>
  </si>
  <si>
    <t>129 for Public Sector Assets</t>
  </si>
  <si>
    <t>17 for Harmonised Glossary</t>
  </si>
  <si>
    <t>160 for Mortgage Assets</t>
  </si>
  <si>
    <t>166 for Public Sector Assets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</si>
</sst>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 #,##0.00_ ;_ * \-#,##0.00_ ;_ * &quot;-&quot;??_ ;_ @_ "/>
    <numFmt numFmtId="165" formatCode="0.0%"/>
    <numFmt numFmtId="166" formatCode="#,##0.0"/>
    <numFmt numFmtId="167" formatCode="0.0"/>
    <numFmt numFmtId="168" formatCode="#,##0.0\ ;\-#,##0.0\ ;&quot;-     &quot;"/>
    <numFmt numFmtId="169" formatCode="#,##0.00\ ;\-#,##0.00\ ;&quot;-     &quot;"/>
    <numFmt numFmtId="170" formatCode="0\ %"/>
    <numFmt numFmtId="171" formatCode="0.00\ %"/>
  </numFmts>
  <fonts count="66" x14ac:knownFonts="1">
    <font>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sz val="10"/>
      <color theme="1"/>
      <name val="Arial"/>
      <family val="2"/>
    </font>
    <font>
      <sz val="10"/>
      <name val="Arial"/>
      <family val="2"/>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sz val="11"/>
      <color rgb="FF000000"/>
      <name val="Calibri"/>
      <family val="2"/>
      <charset val="1"/>
    </font>
    <font>
      <b/>
      <sz val="7"/>
      <color rgb="FFFFFFFF"/>
      <name val="Verdana"/>
      <family val="2"/>
      <charset val="1"/>
    </font>
    <font>
      <sz val="7"/>
      <color rgb="FF000000"/>
      <name val="Verdana"/>
      <family val="2"/>
      <charset val="1"/>
    </font>
    <font>
      <sz val="7"/>
      <color rgb="FF800000"/>
      <name val="Verdana"/>
      <family val="2"/>
      <charset val="1"/>
    </font>
    <font>
      <sz val="7"/>
      <name val="Verdana"/>
      <family val="2"/>
      <charset val="1"/>
    </font>
    <font>
      <b/>
      <sz val="7"/>
      <name val="Verdana"/>
      <family val="2"/>
      <charset val="1"/>
    </font>
    <font>
      <sz val="8"/>
      <color rgb="FF000000"/>
      <name val="Calibri"/>
      <family val="2"/>
      <charset val="1"/>
    </font>
    <font>
      <b/>
      <sz val="16"/>
      <color rgb="FF000000"/>
      <name val="Calibri"/>
      <family val="2"/>
      <charset val="1"/>
    </font>
    <font>
      <sz val="11"/>
      <name val="Calibri"/>
      <family val="2"/>
      <charset val="1"/>
    </font>
    <font>
      <i/>
      <sz val="11"/>
      <name val="Calibri"/>
      <family val="2"/>
      <charset val="1"/>
    </font>
    <font>
      <b/>
      <sz val="16"/>
      <name val="Calibri"/>
      <family val="2"/>
      <charset val="1"/>
    </font>
    <font>
      <sz val="11"/>
      <color rgb="FFFF0000"/>
      <name val="Calibri"/>
      <family val="2"/>
      <charset val="1"/>
    </font>
    <font>
      <i/>
      <sz val="11"/>
      <color rgb="FFFF0000"/>
      <name val="Calibri"/>
      <family val="2"/>
      <charset val="1"/>
    </font>
    <font>
      <i/>
      <sz val="14"/>
      <color rgb="FF000000"/>
      <name val="Calibri"/>
      <charset val="1"/>
    </font>
    <font>
      <sz val="14"/>
      <color rgb="FF000000"/>
      <name val="Calibri"/>
      <charset val="1"/>
    </font>
    <font>
      <b/>
      <sz val="24"/>
      <color rgb="FF000000"/>
      <name val="Calibri"/>
      <family val="2"/>
      <charset val="1"/>
    </font>
    <font>
      <b/>
      <sz val="24"/>
      <color rgb="FFE46C0A"/>
      <name val="Calibri"/>
      <family val="2"/>
      <charset val="1"/>
    </font>
    <font>
      <b/>
      <sz val="14"/>
      <color rgb="FFFFFFFF"/>
      <name val="Calibri"/>
      <family val="2"/>
      <charset val="1"/>
    </font>
    <font>
      <b/>
      <u/>
      <sz val="11"/>
      <name val="Calibri"/>
      <family val="2"/>
      <charset val="1"/>
    </font>
    <font>
      <u/>
      <sz val="11"/>
      <color rgb="FF0000FF"/>
      <name val="Calibri"/>
      <family val="2"/>
      <charset val="1"/>
    </font>
    <font>
      <b/>
      <sz val="11"/>
      <name val="Calibri"/>
      <family val="2"/>
      <charset val="1"/>
    </font>
    <font>
      <b/>
      <u/>
      <sz val="11"/>
      <color rgb="FF0000FF"/>
      <name val="Calibri"/>
      <family val="2"/>
      <charset val="1"/>
    </font>
    <font>
      <b/>
      <i/>
      <sz val="11"/>
      <name val="Calibri"/>
      <family val="2"/>
      <charset val="1"/>
    </font>
    <font>
      <b/>
      <sz val="11"/>
      <color rgb="FF000000"/>
      <name val="Calibri"/>
      <family val="2"/>
      <charset val="1"/>
    </font>
    <font>
      <sz val="10"/>
      <color rgb="FF000000"/>
      <name val="Arial"/>
      <family val="2"/>
      <charset val="1"/>
    </font>
    <font>
      <b/>
      <sz val="10"/>
      <color rgb="FF000000"/>
      <name val="Calibri"/>
      <family val="2"/>
      <charset val="1"/>
    </font>
    <font>
      <i/>
      <sz val="11"/>
      <color rgb="FF000000"/>
      <name val="Calibri"/>
      <family val="2"/>
      <charset val="1"/>
    </font>
    <font>
      <sz val="10"/>
      <name val="Arial"/>
      <family val="2"/>
      <charset val="1"/>
    </font>
    <font>
      <u/>
      <sz val="11"/>
      <color theme="10"/>
      <name val="Calibri"/>
      <family val="2"/>
      <charset val="1"/>
    </font>
    <font>
      <i/>
      <sz val="9"/>
      <name val="Calibri"/>
      <family val="2"/>
      <charset val="1"/>
    </font>
    <font>
      <i/>
      <u/>
      <sz val="9"/>
      <name val="Calibri"/>
      <family val="2"/>
      <charset val="1"/>
    </font>
    <font>
      <sz val="11"/>
      <color rgb="FF77933C"/>
      <name val="Calibri"/>
      <family val="2"/>
      <charset val="1"/>
    </font>
    <font>
      <u/>
      <sz val="11"/>
      <color rgb="FF000000"/>
      <name val="Calibri"/>
      <family val="2"/>
      <charset val="1"/>
    </font>
  </fonts>
  <fills count="14">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800000"/>
        <bgColor rgb="FF800000"/>
      </patternFill>
    </fill>
    <fill>
      <patternFill patternType="solid">
        <fgColor rgb="FFA6A6A6"/>
        <bgColor rgb="FFC0C0C0"/>
      </patternFill>
    </fill>
    <fill>
      <patternFill patternType="solid">
        <fgColor rgb="FFFFFFFF"/>
        <bgColor rgb="FFFFFFCC"/>
      </patternFill>
    </fill>
    <fill>
      <patternFill patternType="solid">
        <fgColor rgb="FF243386"/>
        <bgColor rgb="FF003366"/>
      </patternFill>
    </fill>
    <fill>
      <patternFill patternType="solid">
        <fgColor rgb="FFE36E00"/>
        <bgColor rgb="FFE46C0A"/>
      </patternFill>
    </fill>
    <fill>
      <patternFill patternType="solid">
        <fgColor rgb="FFFAC090"/>
        <bgColor rgb="FFC0C0C0"/>
      </patternFill>
    </fill>
  </fills>
  <borders count="6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right style="medium">
        <color auto="1"/>
      </right>
      <top/>
      <bottom style="thin">
        <color auto="1"/>
      </bottom>
      <diagonal/>
    </border>
    <border>
      <left style="medium">
        <color auto="1"/>
      </left>
      <right/>
      <top style="thin">
        <color auto="1"/>
      </top>
      <bottom style="medium">
        <color auto="1"/>
      </bottom>
      <diagonal/>
    </border>
    <border>
      <left style="thin">
        <color auto="1"/>
      </left>
      <right style="medium">
        <color auto="1"/>
      </right>
      <top/>
      <bottom style="medium">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medium">
        <color auto="1"/>
      </bottom>
      <diagonal/>
    </border>
    <border>
      <left/>
      <right style="thin">
        <color auto="1"/>
      </right>
      <top style="medium">
        <color auto="1"/>
      </top>
      <bottom style="thin">
        <color auto="1"/>
      </bottom>
      <diagonal/>
    </border>
    <border>
      <left style="thin">
        <color auto="1"/>
      </left>
      <right/>
      <top/>
      <bottom style="thin">
        <color auto="1"/>
      </bottom>
      <diagonal/>
    </border>
    <border>
      <left style="thin">
        <color auto="1"/>
      </left>
      <right/>
      <top/>
      <bottom style="medium">
        <color auto="1"/>
      </bottom>
      <diagonal/>
    </border>
    <border>
      <left style="thin">
        <color auto="1"/>
      </left>
      <right style="thin">
        <color auto="1"/>
      </right>
      <top style="medium">
        <color auto="1"/>
      </top>
      <bottom style="thin">
        <color auto="1"/>
      </bottom>
      <diagonal/>
    </border>
    <border>
      <left style="thin">
        <color auto="1"/>
      </left>
      <right/>
      <top style="thin">
        <color auto="1"/>
      </top>
      <bottom style="medium">
        <color auto="1"/>
      </bottom>
      <diagonal/>
    </border>
    <border>
      <left style="thin">
        <color auto="1"/>
      </left>
      <right/>
      <top/>
      <bottom/>
      <diagonal/>
    </border>
  </borders>
  <cellStyleXfs count="11">
    <xf numFmtId="0" fontId="0" fillId="0" borderId="0"/>
    <xf numFmtId="9" fontId="3" fillId="0" borderId="0" applyFont="0" applyFill="0" applyBorder="0" applyAlignment="0" applyProtection="0"/>
    <xf numFmtId="0" fontId="13" fillId="0" borderId="0" applyNumberFormat="0" applyFill="0" applyBorder="0" applyAlignment="0" applyProtection="0"/>
    <xf numFmtId="164" fontId="3" fillId="0" borderId="0" applyFont="0" applyFill="0" applyBorder="0" applyAlignment="0" applyProtection="0"/>
    <xf numFmtId="0" fontId="25" fillId="0" borderId="0"/>
    <xf numFmtId="0" fontId="25" fillId="0" borderId="0"/>
    <xf numFmtId="0" fontId="25" fillId="0" borderId="0"/>
    <xf numFmtId="0" fontId="27" fillId="0" borderId="0"/>
    <xf numFmtId="0" fontId="25" fillId="0" borderId="0">
      <alignment horizontal="left" wrapText="1"/>
    </xf>
    <xf numFmtId="0" fontId="33" fillId="0" borderId="0"/>
    <xf numFmtId="0" fontId="61" fillId="0" borderId="0" applyNumberFormat="0" applyFill="0" applyBorder="0" applyAlignment="0" applyProtection="0"/>
  </cellStyleXfs>
  <cellXfs count="562">
    <xf numFmtId="0" fontId="0" fillId="0" borderId="0" xfId="0"/>
    <xf numFmtId="0" fontId="0" fillId="0" borderId="0" xfId="0" applyAlignment="1">
      <alignment horizontal="center"/>
    </xf>
    <xf numFmtId="0" fontId="0" fillId="0" borderId="0" xfId="0" applyFont="1"/>
    <xf numFmtId="0" fontId="6" fillId="0" borderId="1" xfId="0" applyFont="1" applyBorder="1"/>
    <xf numFmtId="0" fontId="6" fillId="0" borderId="2" xfId="0" applyFont="1" applyBorder="1"/>
    <xf numFmtId="0" fontId="6" fillId="0" borderId="3" xfId="0" applyFont="1" applyBorder="1"/>
    <xf numFmtId="0" fontId="6" fillId="0" borderId="4" xfId="0" applyFont="1" applyBorder="1"/>
    <xf numFmtId="0" fontId="6" fillId="0" borderId="0" xfId="0" applyFont="1" applyBorder="1"/>
    <xf numFmtId="0" fontId="6" fillId="0" borderId="5" xfId="0" applyFont="1" applyBorder="1"/>
    <xf numFmtId="0" fontId="7" fillId="0" borderId="0" xfId="0" applyFont="1" applyBorder="1" applyAlignment="1">
      <alignment horizontal="center"/>
    </xf>
    <xf numFmtId="0" fontId="8" fillId="0" borderId="0" xfId="0" applyFont="1" applyBorder="1" applyAlignment="1">
      <alignment horizontal="center" vertical="center"/>
    </xf>
    <xf numFmtId="17" fontId="9" fillId="0" borderId="0" xfId="0" applyNumberFormat="1" applyFont="1" applyBorder="1" applyAlignment="1">
      <alignment horizont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9" fillId="0" borderId="0" xfId="0" applyFont="1" applyBorder="1" applyAlignment="1">
      <alignment horizontal="center"/>
    </xf>
    <xf numFmtId="0" fontId="12" fillId="0" borderId="0" xfId="0" applyFont="1" applyBorder="1"/>
    <xf numFmtId="0" fontId="0" fillId="0" borderId="0" xfId="0" applyFont="1" applyAlignment="1"/>
    <xf numFmtId="0" fontId="5" fillId="0" borderId="0" xfId="2" applyFont="1" applyAlignment="1"/>
    <xf numFmtId="0" fontId="6" fillId="0" borderId="6" xfId="0" applyFont="1" applyBorder="1"/>
    <xf numFmtId="0" fontId="6" fillId="0" borderId="7" xfId="0" applyFont="1" applyBorder="1"/>
    <xf numFmtId="0" fontId="6"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6" fillId="0" borderId="0" xfId="0" applyFont="1" applyFill="1" applyBorder="1"/>
    <xf numFmtId="0" fontId="6" fillId="0" borderId="5" xfId="0" applyFont="1" applyFill="1" applyBorder="1"/>
    <xf numFmtId="0" fontId="0" fillId="0" borderId="4" xfId="0" applyFont="1" applyBorder="1"/>
    <xf numFmtId="0" fontId="0" fillId="0" borderId="5" xfId="0" applyFont="1" applyBorder="1"/>
    <xf numFmtId="0" fontId="12" fillId="0" borderId="0" xfId="0" applyFont="1" applyFill="1" applyBorder="1"/>
    <xf numFmtId="0" fontId="0" fillId="0" borderId="0" xfId="0" applyFont="1" applyFill="1"/>
    <xf numFmtId="0" fontId="6" fillId="0" borderId="4" xfId="0" applyFont="1" applyFill="1" applyBorder="1"/>
    <xf numFmtId="0" fontId="9" fillId="0" borderId="0" xfId="0" applyFont="1" applyFill="1" applyBorder="1" applyAlignment="1">
      <alignment horizontal="center"/>
    </xf>
    <xf numFmtId="0" fontId="0" fillId="0" borderId="7" xfId="0" applyFont="1" applyFill="1" applyBorder="1"/>
    <xf numFmtId="0" fontId="0" fillId="0" borderId="7" xfId="0" applyFont="1" applyBorder="1"/>
    <xf numFmtId="0" fontId="2" fillId="0" borderId="0" xfId="0" applyFont="1" applyBorder="1"/>
    <xf numFmtId="0" fontId="6" fillId="0" borderId="0" xfId="0" quotePrefix="1" applyFont="1" applyBorder="1" applyAlignment="1">
      <alignment horizontal="right"/>
    </xf>
    <xf numFmtId="0" fontId="9" fillId="0" borderId="7" xfId="0" applyFont="1" applyBorder="1" applyAlignment="1">
      <alignment horizontal="center"/>
    </xf>
    <xf numFmtId="0" fontId="15" fillId="0" borderId="0" xfId="0" applyFont="1"/>
    <xf numFmtId="0" fontId="10" fillId="0" borderId="0" xfId="0" applyFont="1" applyBorder="1" applyAlignment="1">
      <alignment horizontal="left" vertical="center"/>
    </xf>
    <xf numFmtId="0" fontId="14" fillId="0" borderId="0" xfId="0" applyFont="1" applyAlignment="1">
      <alignment horizontal="left"/>
    </xf>
    <xf numFmtId="0" fontId="15" fillId="0" borderId="0" xfId="0" applyFont="1" applyAlignment="1">
      <alignment horizontal="center" vertical="center"/>
    </xf>
    <xf numFmtId="0" fontId="15" fillId="0" borderId="0" xfId="0" applyFont="1" applyFill="1" applyAlignment="1">
      <alignment vertical="center" wrapText="1"/>
    </xf>
    <xf numFmtId="0" fontId="16" fillId="0" borderId="9" xfId="0" applyFont="1" applyBorder="1" applyAlignment="1">
      <alignment horizontal="center" vertical="center" wrapText="1"/>
    </xf>
    <xf numFmtId="0" fontId="17" fillId="2" borderId="10"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6" fillId="0" borderId="0" xfId="0" applyFont="1"/>
    <xf numFmtId="0" fontId="2" fillId="0" borderId="0" xfId="0" applyFont="1"/>
    <xf numFmtId="0" fontId="18" fillId="5" borderId="10" xfId="0" quotePrefix="1" applyFont="1" applyFill="1" applyBorder="1" applyAlignment="1">
      <alignment horizontal="left" vertical="center"/>
    </xf>
    <xf numFmtId="0" fontId="18" fillId="5" borderId="12" xfId="0" quotePrefix="1" applyFont="1" applyFill="1" applyBorder="1" applyAlignment="1">
      <alignment horizontal="center" vertical="center" wrapText="1"/>
    </xf>
    <xf numFmtId="0" fontId="18" fillId="5" borderId="11" xfId="0" quotePrefix="1" applyFont="1" applyFill="1" applyBorder="1" applyAlignment="1">
      <alignment horizontal="center" vertical="center" wrapText="1"/>
    </xf>
    <xf numFmtId="0" fontId="15" fillId="0" borderId="0" xfId="0" applyFont="1" applyAlignment="1"/>
    <xf numFmtId="0" fontId="0" fillId="0" borderId="0" xfId="0" applyAlignment="1"/>
    <xf numFmtId="0" fontId="19" fillId="6" borderId="10" xfId="0" quotePrefix="1" applyFont="1" applyFill="1" applyBorder="1" applyAlignment="1">
      <alignment horizontal="left" vertical="center"/>
    </xf>
    <xf numFmtId="0" fontId="19" fillId="6" borderId="13" xfId="0" quotePrefix="1" applyFont="1" applyFill="1" applyBorder="1" applyAlignment="1">
      <alignment horizontal="left" vertical="center"/>
    </xf>
    <xf numFmtId="0" fontId="15" fillId="0" borderId="13" xfId="0" applyFont="1" applyBorder="1" applyAlignment="1">
      <alignment horizontal="center" vertical="center" wrapText="1"/>
    </xf>
    <xf numFmtId="0" fontId="4"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5" fillId="0" borderId="13" xfId="0" applyFont="1" applyBorder="1" applyAlignment="1">
      <alignment horizontal="center" vertical="center"/>
    </xf>
    <xf numFmtId="0" fontId="1" fillId="0" borderId="13" xfId="0" applyFont="1" applyFill="1" applyBorder="1" applyAlignment="1">
      <alignment vertical="center" wrapText="1"/>
    </xf>
    <xf numFmtId="0" fontId="15" fillId="0" borderId="0" xfId="0" applyFont="1" applyFill="1"/>
    <xf numFmtId="0" fontId="20" fillId="5" borderId="11" xfId="0" quotePrefix="1" applyFont="1" applyFill="1" applyBorder="1" applyAlignment="1">
      <alignment horizontal="center" vertical="center" wrapText="1"/>
    </xf>
    <xf numFmtId="0" fontId="15"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8"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7" fillId="0" borderId="0" xfId="0" applyFont="1" applyFill="1" applyBorder="1" applyAlignment="1">
      <alignment vertical="center" wrapText="1"/>
    </xf>
    <xf numFmtId="0" fontId="17" fillId="3" borderId="0"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2" borderId="16"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13" fillId="0" borderId="17" xfId="2" quotePrefix="1" applyFill="1" applyBorder="1" applyAlignment="1">
      <alignment horizontal="center" vertical="center" wrapText="1"/>
    </xf>
    <xf numFmtId="0" fontId="13" fillId="0" borderId="18" xfId="2" quotePrefix="1" applyFill="1" applyBorder="1" applyAlignment="1">
      <alignment horizontal="center" vertical="center" wrapText="1"/>
    </xf>
    <xf numFmtId="0" fontId="13" fillId="0" borderId="0" xfId="2" quotePrefix="1" applyFill="1" applyBorder="1" applyAlignment="1">
      <alignment horizontal="center" vertical="center" wrapText="1"/>
    </xf>
    <xf numFmtId="0" fontId="17" fillId="2" borderId="0" xfId="0" applyFont="1" applyFill="1" applyBorder="1" applyAlignment="1">
      <alignment horizontal="center" vertical="center" wrapText="1"/>
    </xf>
    <xf numFmtId="0" fontId="21"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1" fillId="0" borderId="0" xfId="0" quotePrefix="1"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19" fillId="6" borderId="0" xfId="0" quotePrefix="1" applyFont="1" applyFill="1" applyBorder="1" applyAlignment="1">
      <alignment horizontal="center" vertical="center" wrapText="1"/>
    </xf>
    <xf numFmtId="0" fontId="21" fillId="6" borderId="0" xfId="0" applyFont="1" applyFill="1" applyBorder="1" applyAlignment="1">
      <alignment horizontal="center" vertical="center" wrapText="1"/>
    </xf>
    <xf numFmtId="0" fontId="2" fillId="6" borderId="0" xfId="0" applyFont="1" applyFill="1" applyBorder="1" applyAlignment="1">
      <alignment horizontal="center" vertical="center" wrapText="1"/>
    </xf>
    <xf numFmtId="0" fontId="1" fillId="4" borderId="0" xfId="0" applyFont="1" applyFill="1" applyBorder="1" applyAlignment="1">
      <alignment horizontal="center" vertical="center" wrapText="1"/>
    </xf>
    <xf numFmtId="3" fontId="1" fillId="0" borderId="0" xfId="0" quotePrefix="1" applyNumberFormat="1" applyFont="1" applyFill="1" applyBorder="1" applyAlignment="1">
      <alignment horizontal="center" vertical="center" wrapText="1"/>
    </xf>
    <xf numFmtId="10" fontId="1" fillId="0" borderId="0" xfId="0" quotePrefix="1" applyNumberFormat="1" applyFont="1" applyFill="1" applyBorder="1" applyAlignment="1">
      <alignment horizontal="center" vertical="center" wrapText="1"/>
    </xf>
    <xf numFmtId="0" fontId="1" fillId="0" borderId="0" xfId="0" quotePrefix="1" applyFont="1" applyFill="1" applyBorder="1" applyAlignment="1">
      <alignment horizontal="right" vertical="center" wrapText="1"/>
    </xf>
    <xf numFmtId="9" fontId="1" fillId="0" borderId="0" xfId="1" quotePrefix="1" applyFont="1" applyFill="1" applyBorder="1" applyAlignment="1">
      <alignment horizontal="center" vertical="center" wrapText="1"/>
    </xf>
    <xf numFmtId="0" fontId="23" fillId="0" borderId="0" xfId="0" applyFont="1" applyFill="1" applyBorder="1" applyAlignment="1">
      <alignment horizontal="right" vertical="center" wrapText="1"/>
    </xf>
    <xf numFmtId="0" fontId="24"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9" fontId="1" fillId="0" borderId="0" xfId="1" applyFont="1" applyFill="1" applyBorder="1" applyAlignment="1">
      <alignment horizontal="center" vertical="center" wrapText="1"/>
    </xf>
    <xf numFmtId="0" fontId="0" fillId="0" borderId="0" xfId="0" applyFill="1" applyAlignment="1">
      <alignment horizontal="center"/>
    </xf>
    <xf numFmtId="0" fontId="0" fillId="0" borderId="0" xfId="0" applyFill="1"/>
    <xf numFmtId="0" fontId="26" fillId="0" borderId="0" xfId="0"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24"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3"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4" fillId="2"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1" fillId="7" borderId="0" xfId="0" quotePrefix="1" applyFont="1" applyFill="1" applyBorder="1" applyAlignment="1">
      <alignment horizontal="center" vertical="center" wrapText="1"/>
    </xf>
    <xf numFmtId="0" fontId="28" fillId="0" borderId="0" xfId="0" applyFont="1" applyFill="1" applyBorder="1" applyAlignment="1">
      <alignment horizontal="center" vertical="center" wrapText="1"/>
    </xf>
    <xf numFmtId="14" fontId="28" fillId="0" borderId="0" xfId="0" applyNumberFormat="1" applyFont="1" applyFill="1" applyBorder="1" applyAlignment="1">
      <alignment horizontal="center" vertical="center" wrapText="1"/>
    </xf>
    <xf numFmtId="0" fontId="22" fillId="0" borderId="0" xfId="0" quotePrefix="1" applyFont="1" applyFill="1" applyBorder="1" applyAlignment="1">
      <alignment horizontal="left" vertical="center" wrapText="1"/>
    </xf>
    <xf numFmtId="0" fontId="22"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17" fillId="0" borderId="0" xfId="0" applyFont="1" applyFill="1" applyBorder="1" applyAlignment="1" applyProtection="1">
      <alignment vertical="center" wrapText="1"/>
    </xf>
    <xf numFmtId="0" fontId="17" fillId="3" borderId="0" xfId="0" applyFont="1" applyFill="1" applyBorder="1" applyAlignment="1" applyProtection="1">
      <alignment horizontal="center" vertical="center" wrapText="1"/>
    </xf>
    <xf numFmtId="0" fontId="1" fillId="0" borderId="15"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7" fillId="0" borderId="0" xfId="0" applyFont="1" applyFill="1" applyBorder="1" applyAlignment="1" applyProtection="1">
      <alignment horizontal="center" vertical="center" wrapText="1"/>
    </xf>
    <xf numFmtId="0" fontId="17" fillId="2" borderId="16"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xf>
    <xf numFmtId="0" fontId="13" fillId="0" borderId="17" xfId="2" applyFill="1" applyBorder="1" applyAlignment="1" applyProtection="1">
      <alignment horizontal="center" vertical="center" wrapText="1"/>
    </xf>
    <xf numFmtId="0" fontId="13" fillId="0" borderId="17" xfId="2" quotePrefix="1" applyFill="1" applyBorder="1" applyAlignment="1" applyProtection="1">
      <alignment horizontal="right" vertical="center" wrapText="1"/>
    </xf>
    <xf numFmtId="0" fontId="13" fillId="0" borderId="18" xfId="2" quotePrefix="1" applyFill="1" applyBorder="1" applyAlignment="1" applyProtection="1">
      <alignment horizontal="right" vertical="center" wrapText="1"/>
    </xf>
    <xf numFmtId="0" fontId="13" fillId="0" borderId="0" xfId="2" quotePrefix="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21"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2" fillId="6" borderId="0" xfId="0" applyFont="1" applyFill="1" applyBorder="1" applyAlignment="1" applyProtection="1">
      <alignment horizontal="center" vertical="center" wrapText="1"/>
    </xf>
    <xf numFmtId="0" fontId="19" fillId="6" borderId="0" xfId="0" quotePrefix="1" applyFont="1" applyFill="1" applyBorder="1" applyAlignment="1" applyProtection="1">
      <alignment horizontal="center" vertical="center" wrapText="1"/>
    </xf>
    <xf numFmtId="0" fontId="2" fillId="6" borderId="0" xfId="0" applyFont="1" applyFill="1" applyBorder="1" applyAlignment="1" applyProtection="1">
      <alignment horizontal="center" vertical="center" wrapText="1"/>
    </xf>
    <xf numFmtId="10" fontId="1" fillId="0" borderId="0" xfId="0" quotePrefix="1" applyNumberFormat="1" applyFont="1" applyFill="1" applyBorder="1" applyAlignment="1" applyProtection="1">
      <alignment horizontal="center" vertical="center" wrapText="1"/>
    </xf>
    <xf numFmtId="0" fontId="1" fillId="0" borderId="0" xfId="0" applyFont="1" applyFill="1" applyBorder="1" applyAlignment="1" applyProtection="1">
      <alignment horizontal="right" vertical="center" wrapText="1"/>
    </xf>
    <xf numFmtId="9" fontId="1" fillId="0" borderId="0" xfId="1" applyFont="1" applyFill="1" applyBorder="1" applyAlignment="1" applyProtection="1">
      <alignment horizontal="center" vertical="center" wrapText="1"/>
    </xf>
    <xf numFmtId="0" fontId="23" fillId="0" borderId="0" xfId="0" applyFont="1" applyFill="1" applyBorder="1" applyAlignment="1" applyProtection="1">
      <alignment horizontal="right" vertical="center" wrapText="1"/>
    </xf>
    <xf numFmtId="0" fontId="21" fillId="6"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3" fillId="0" borderId="0" xfId="1" applyFont="1" applyFill="1" applyBorder="1" applyAlignment="1" applyProtection="1">
      <alignment horizontal="center" vertical="center" wrapText="1"/>
    </xf>
    <xf numFmtId="0" fontId="22" fillId="5" borderId="0" xfId="0" applyFont="1" applyFill="1" applyBorder="1" applyAlignment="1" applyProtection="1">
      <alignment horizontal="center" vertical="center" wrapText="1"/>
    </xf>
    <xf numFmtId="0" fontId="18" fillId="5" borderId="0" xfId="0" quotePrefix="1" applyFont="1" applyFill="1" applyBorder="1" applyAlignment="1" applyProtection="1">
      <alignment horizontal="center" vertical="center" wrapText="1"/>
    </xf>
    <xf numFmtId="0" fontId="2" fillId="5"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9" fillId="0" borderId="0" xfId="0" quotePrefix="1" applyFont="1" applyFill="1" applyBorder="1" applyAlignment="1" applyProtection="1">
      <alignment horizontal="center" vertical="center" wrapText="1"/>
    </xf>
    <xf numFmtId="0" fontId="1" fillId="0" borderId="0" xfId="0" quotePrefix="1" applyFont="1" applyFill="1" applyBorder="1" applyAlignment="1" applyProtection="1">
      <alignment horizontal="right" vertical="center" wrapText="1"/>
    </xf>
    <xf numFmtId="165" fontId="26" fillId="0" borderId="0" xfId="1" applyNumberFormat="1" applyFont="1" applyFill="1" applyBorder="1" applyAlignment="1" applyProtection="1">
      <alignment horizontal="center" vertical="center" wrapText="1"/>
    </xf>
    <xf numFmtId="165" fontId="1"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1" fillId="0" borderId="0" xfId="1" applyNumberFormat="1" applyFont="1" applyFill="1" applyBorder="1" applyAlignment="1">
      <alignment horizontal="center" vertical="center" wrapText="1"/>
    </xf>
    <xf numFmtId="165" fontId="22" fillId="6" borderId="0" xfId="1" applyNumberFormat="1" applyFont="1" applyFill="1" applyBorder="1" applyAlignment="1">
      <alignment horizontal="center" vertical="center" wrapText="1"/>
    </xf>
    <xf numFmtId="165" fontId="26" fillId="0" borderId="0" xfId="1" applyNumberFormat="1" applyFont="1" applyFill="1" applyBorder="1" applyAlignment="1">
      <alignment horizontal="center" vertical="center" wrapText="1"/>
    </xf>
    <xf numFmtId="0" fontId="8" fillId="0" borderId="0" xfId="0" applyFont="1" applyFill="1" applyBorder="1" applyAlignment="1">
      <alignment horizontal="left" vertical="center"/>
    </xf>
    <xf numFmtId="0" fontId="8" fillId="0" borderId="0" xfId="0" applyFont="1" applyFill="1" applyBorder="1" applyAlignment="1" applyProtection="1">
      <alignment horizontal="left" vertical="center"/>
    </xf>
    <xf numFmtId="0" fontId="0" fillId="0" borderId="0" xfId="0" applyFill="1" applyBorder="1"/>
    <xf numFmtId="166" fontId="1" fillId="0" borderId="0" xfId="0" applyNumberFormat="1" applyFont="1" applyFill="1" applyBorder="1" applyAlignment="1">
      <alignment horizontal="center" vertical="center" wrapText="1"/>
    </xf>
    <xf numFmtId="3" fontId="1" fillId="0" borderId="0" xfId="0" applyNumberFormat="1" applyFont="1" applyFill="1" applyBorder="1" applyAlignment="1">
      <alignment horizontal="center" vertical="center" wrapText="1"/>
    </xf>
    <xf numFmtId="166" fontId="1" fillId="0" borderId="0" xfId="0" quotePrefix="1" applyNumberFormat="1" applyFont="1" applyFill="1" applyBorder="1" applyAlignment="1">
      <alignment horizontal="center" vertical="center" wrapText="1"/>
    </xf>
    <xf numFmtId="0" fontId="30" fillId="0" borderId="0" xfId="0" applyFont="1" applyFill="1" applyBorder="1" applyAlignment="1">
      <alignment horizontal="center" vertical="center"/>
    </xf>
    <xf numFmtId="0" fontId="30" fillId="0" borderId="0" xfId="0" applyFont="1" applyFill="1" applyBorder="1" applyAlignment="1" applyProtection="1">
      <alignment horizontal="center" vertical="center"/>
    </xf>
    <xf numFmtId="0" fontId="19" fillId="6" borderId="0" xfId="0" applyFont="1" applyFill="1" applyBorder="1" applyAlignment="1" applyProtection="1">
      <alignment horizontal="center" vertical="center" wrapText="1"/>
    </xf>
    <xf numFmtId="165" fontId="19" fillId="6" borderId="0" xfId="1" applyNumberFormat="1" applyFont="1" applyFill="1" applyBorder="1" applyAlignment="1">
      <alignment horizontal="center" vertical="center" wrapText="1"/>
    </xf>
    <xf numFmtId="0" fontId="19" fillId="6" borderId="10" xfId="0" quotePrefix="1" applyFont="1" applyFill="1" applyBorder="1" applyAlignment="1">
      <alignment horizontal="left" vertical="center"/>
    </xf>
    <xf numFmtId="0" fontId="19" fillId="6" borderId="13" xfId="0" quotePrefix="1" applyFont="1" applyFill="1" applyBorder="1" applyAlignment="1">
      <alignment horizontal="left" vertical="center"/>
    </xf>
    <xf numFmtId="0" fontId="15" fillId="0" borderId="13" xfId="0" applyFont="1" applyBorder="1" applyAlignment="1">
      <alignment horizontal="center" vertical="center" wrapText="1"/>
    </xf>
    <xf numFmtId="0" fontId="4"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1" fillId="0" borderId="0" xfId="0" quotePrefix="1" applyNumberFormat="1" applyFont="1" applyFill="1" applyBorder="1" applyAlignment="1">
      <alignment horizontal="center" vertical="center" wrapText="1"/>
    </xf>
    <xf numFmtId="165" fontId="1" fillId="0" borderId="0" xfId="1" quotePrefix="1" applyNumberFormat="1" applyFont="1" applyFill="1" applyBorder="1" applyAlignment="1">
      <alignment horizontal="center" vertical="center" wrapText="1"/>
    </xf>
    <xf numFmtId="165" fontId="1" fillId="0" borderId="0" xfId="0" quotePrefix="1" applyNumberFormat="1" applyFont="1" applyFill="1" applyBorder="1" applyAlignment="1" applyProtection="1">
      <alignment horizontal="center" vertical="center" wrapText="1"/>
    </xf>
    <xf numFmtId="166" fontId="1" fillId="0" borderId="0" xfId="0" applyNumberFormat="1" applyFont="1" applyFill="1" applyBorder="1" applyAlignment="1" applyProtection="1">
      <alignment horizontal="center" vertical="center" wrapText="1"/>
    </xf>
    <xf numFmtId="166" fontId="24" fillId="0" borderId="0" xfId="0" applyNumberFormat="1" applyFont="1" applyFill="1" applyBorder="1" applyAlignment="1" applyProtection="1">
      <alignment horizontal="center" vertical="center" wrapText="1"/>
    </xf>
    <xf numFmtId="165" fontId="1" fillId="0" borderId="0" xfId="0" applyNumberFormat="1" applyFont="1" applyFill="1" applyBorder="1" applyAlignment="1" applyProtection="1">
      <alignment horizontal="center" vertical="center" wrapText="1"/>
    </xf>
    <xf numFmtId="3" fontId="1" fillId="0" borderId="0" xfId="0" applyNumberFormat="1" applyFont="1" applyFill="1" applyBorder="1" applyAlignment="1" applyProtection="1">
      <alignment horizontal="center" vertical="center" wrapText="1"/>
    </xf>
    <xf numFmtId="3" fontId="1" fillId="0" borderId="0" xfId="0" quotePrefix="1" applyNumberFormat="1" applyFont="1" applyFill="1" applyBorder="1" applyAlignment="1" applyProtection="1">
      <alignment horizontal="center" vertical="center" wrapText="1"/>
    </xf>
    <xf numFmtId="165" fontId="1" fillId="0" borderId="0" xfId="1" quotePrefix="1" applyNumberFormat="1" applyFont="1" applyFill="1" applyBorder="1" applyAlignment="1" applyProtection="1">
      <alignment horizontal="center" vertical="center" wrapText="1"/>
    </xf>
    <xf numFmtId="166" fontId="1" fillId="0" borderId="0" xfId="0" quotePrefix="1" applyNumberFormat="1" applyFont="1" applyFill="1" applyBorder="1" applyAlignment="1" applyProtection="1">
      <alignment horizontal="center" vertical="center" wrapText="1"/>
    </xf>
    <xf numFmtId="165" fontId="24" fillId="0" borderId="0" xfId="1" applyNumberFormat="1" applyFont="1" applyFill="1" applyBorder="1" applyAlignment="1" applyProtection="1">
      <alignment horizontal="center" vertical="center" wrapText="1"/>
    </xf>
    <xf numFmtId="0" fontId="30" fillId="0" borderId="0" xfId="0" applyFont="1" applyFill="1" applyBorder="1" applyAlignment="1">
      <alignment horizontal="center" vertical="center"/>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7" fillId="0" borderId="0" xfId="0" applyFont="1" applyFill="1" applyBorder="1" applyAlignment="1">
      <alignment vertical="center" wrapText="1"/>
    </xf>
    <xf numFmtId="0" fontId="17" fillId="3" borderId="0"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13" fillId="0" borderId="0" xfId="2" quotePrefix="1" applyFill="1" applyBorder="1" applyAlignment="1">
      <alignment horizontal="center" vertical="center" wrapText="1"/>
    </xf>
    <xf numFmtId="0" fontId="1"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10" fontId="1" fillId="0" borderId="0" xfId="0" quotePrefix="1" applyNumberFormat="1" applyFont="1" applyFill="1" applyBorder="1" applyAlignment="1" applyProtection="1">
      <alignment horizontal="center" vertical="center" wrapText="1"/>
    </xf>
    <xf numFmtId="0" fontId="1" fillId="0" borderId="0" xfId="0" applyFont="1" applyFill="1" applyBorder="1" applyAlignment="1" applyProtection="1">
      <alignment horizontal="right" vertical="center" wrapText="1"/>
    </xf>
    <xf numFmtId="9" fontId="1" fillId="0" borderId="0" xfId="1" applyFont="1" applyFill="1" applyBorder="1" applyAlignment="1" applyProtection="1">
      <alignment horizontal="center" vertical="center" wrapText="1"/>
    </xf>
    <xf numFmtId="0" fontId="23" fillId="0" borderId="0" xfId="0" applyFont="1" applyFill="1" applyBorder="1" applyAlignment="1" applyProtection="1">
      <alignment horizontal="right" vertical="center" wrapText="1"/>
    </xf>
    <xf numFmtId="0" fontId="23"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3" fillId="0" borderId="0" xfId="1"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9" fillId="0" borderId="0" xfId="0" quotePrefix="1" applyFont="1" applyFill="1" applyBorder="1" applyAlignment="1" applyProtection="1">
      <alignment horizontal="center" vertical="center" wrapText="1"/>
    </xf>
    <xf numFmtId="0" fontId="1" fillId="0" borderId="0" xfId="0" quotePrefix="1" applyFont="1" applyFill="1" applyBorder="1" applyAlignment="1" applyProtection="1">
      <alignment horizontal="right" vertical="center" wrapText="1"/>
    </xf>
    <xf numFmtId="165" fontId="26" fillId="0" borderId="0" xfId="1" applyNumberFormat="1" applyFont="1" applyFill="1" applyBorder="1" applyAlignment="1" applyProtection="1">
      <alignment horizontal="center" vertical="center" wrapText="1"/>
    </xf>
    <xf numFmtId="165" fontId="1"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1" fillId="0" borderId="0" xfId="0" quotePrefix="1" applyNumberFormat="1" applyFont="1" applyFill="1" applyBorder="1" applyAlignment="1" applyProtection="1">
      <alignment horizontal="center" vertical="center" wrapText="1"/>
    </xf>
    <xf numFmtId="166" fontId="1" fillId="0" borderId="0" xfId="0" applyNumberFormat="1" applyFont="1" applyFill="1" applyBorder="1" applyAlignment="1" applyProtection="1">
      <alignment horizontal="center" vertical="center" wrapText="1"/>
    </xf>
    <xf numFmtId="165" fontId="1" fillId="0" borderId="0" xfId="0" applyNumberFormat="1" applyFont="1" applyFill="1" applyBorder="1" applyAlignment="1" applyProtection="1">
      <alignment horizontal="center" vertical="center" wrapText="1"/>
    </xf>
    <xf numFmtId="3" fontId="1" fillId="0" borderId="0" xfId="0" applyNumberFormat="1" applyFont="1" applyFill="1" applyBorder="1" applyAlignment="1" applyProtection="1">
      <alignment horizontal="center" vertical="center" wrapText="1"/>
    </xf>
    <xf numFmtId="3" fontId="1" fillId="0" borderId="0" xfId="0" quotePrefix="1" applyNumberFormat="1" applyFont="1" applyFill="1" applyBorder="1" applyAlignment="1" applyProtection="1">
      <alignment horizontal="center" vertical="center" wrapText="1"/>
    </xf>
    <xf numFmtId="165" fontId="1" fillId="0" borderId="0" xfId="1" quotePrefix="1" applyNumberFormat="1" applyFont="1" applyFill="1" applyBorder="1" applyAlignment="1" applyProtection="1">
      <alignment horizontal="center" vertical="center" wrapText="1"/>
    </xf>
    <xf numFmtId="166" fontId="1" fillId="0" borderId="0" xfId="0" quotePrefix="1" applyNumberFormat="1" applyFont="1" applyFill="1" applyBorder="1" applyAlignment="1" applyProtection="1">
      <alignment horizontal="center" vertical="center" wrapText="1"/>
    </xf>
    <xf numFmtId="0" fontId="0" fillId="0" borderId="0" xfId="0" applyAlignment="1">
      <alignment horizontal="center" vertical="center" wrapText="1"/>
    </xf>
    <xf numFmtId="0" fontId="1" fillId="0" borderId="0" xfId="0" applyFont="1" applyAlignment="1">
      <alignment horizontal="center" vertical="center" wrapText="1"/>
    </xf>
    <xf numFmtId="0" fontId="1" fillId="0" borderId="0" xfId="0" quotePrefix="1" applyFont="1" applyAlignment="1">
      <alignment horizontal="center" vertical="center" wrapText="1"/>
    </xf>
    <xf numFmtId="0" fontId="21" fillId="0" borderId="0" xfId="0" applyFont="1" applyAlignment="1">
      <alignment horizontal="center" vertical="center" wrapText="1"/>
    </xf>
    <xf numFmtId="0" fontId="19" fillId="5" borderId="0" xfId="0" applyFont="1" applyFill="1" applyBorder="1" applyAlignment="1" applyProtection="1">
      <alignment horizontal="center" vertical="center" wrapText="1"/>
    </xf>
    <xf numFmtId="0" fontId="18" fillId="5" borderId="0" xfId="0" applyFont="1" applyFill="1" applyBorder="1" applyAlignment="1" applyProtection="1">
      <alignment horizontal="center" vertical="center" wrapText="1"/>
    </xf>
    <xf numFmtId="165" fontId="1" fillId="0" borderId="0" xfId="1" applyNumberFormat="1" applyFont="1" applyAlignment="1">
      <alignment horizontal="center" vertical="center" wrapText="1"/>
    </xf>
    <xf numFmtId="165" fontId="1" fillId="0" borderId="0" xfId="0" quotePrefix="1" applyNumberFormat="1" applyFont="1" applyAlignment="1">
      <alignment horizontal="center" vertical="center" wrapText="1"/>
    </xf>
    <xf numFmtId="0" fontId="0" fillId="0" borderId="0" xfId="0"/>
    <xf numFmtId="0" fontId="1"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1"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165" fontId="1"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1" fillId="0" borderId="0" xfId="0" applyFont="1" applyAlignment="1">
      <alignment horizontal="center" vertical="center" wrapText="1"/>
    </xf>
    <xf numFmtId="0" fontId="22" fillId="0" borderId="0" xfId="0" applyFont="1" applyAlignment="1">
      <alignment horizontal="center" vertical="center" wrapText="1"/>
    </xf>
    <xf numFmtId="0" fontId="1" fillId="0" borderId="0" xfId="0" quotePrefix="1" applyFont="1" applyAlignment="1">
      <alignment horizontal="center" vertical="center" wrapText="1"/>
    </xf>
    <xf numFmtId="0" fontId="21" fillId="0" borderId="0" xfId="0" applyFont="1" applyAlignment="1">
      <alignment horizontal="center" vertical="center" wrapText="1"/>
    </xf>
    <xf numFmtId="165" fontId="0" fillId="0" borderId="0" xfId="0" applyNumberFormat="1" applyAlignment="1">
      <alignment horizontal="center" vertical="center"/>
    </xf>
    <xf numFmtId="0" fontId="0" fillId="0" borderId="20" xfId="0" applyBorder="1"/>
    <xf numFmtId="0" fontId="0" fillId="0" borderId="22" xfId="0" applyBorder="1"/>
    <xf numFmtId="0" fontId="1" fillId="0" borderId="0" xfId="0" applyFont="1" applyFill="1" applyBorder="1" applyAlignment="1">
      <alignment horizontal="center" vertical="center" wrapText="1"/>
    </xf>
    <xf numFmtId="0" fontId="8" fillId="0" borderId="0" xfId="0" applyFont="1" applyAlignment="1">
      <alignment horizontal="left" vertical="center"/>
    </xf>
    <xf numFmtId="0" fontId="30" fillId="0" borderId="0" xfId="0" applyFont="1" applyAlignment="1">
      <alignment horizontal="center" vertical="center"/>
    </xf>
    <xf numFmtId="0" fontId="2" fillId="0" borderId="0" xfId="0" applyFont="1" applyAlignment="1">
      <alignment horizontal="center" vertical="center" wrapText="1"/>
    </xf>
    <xf numFmtId="0" fontId="0" fillId="0" borderId="14" xfId="0" applyBorder="1" applyAlignment="1">
      <alignment horizontal="center" vertical="center" wrapText="1"/>
    </xf>
    <xf numFmtId="0" fontId="17" fillId="0" borderId="0" xfId="0" applyFont="1" applyAlignment="1">
      <alignment vertical="center" wrapText="1"/>
    </xf>
    <xf numFmtId="0" fontId="17" fillId="3" borderId="0" xfId="0" applyFont="1" applyFill="1" applyAlignment="1">
      <alignment horizontal="center" vertical="center" wrapText="1"/>
    </xf>
    <xf numFmtId="0" fontId="1" fillId="0" borderId="15" xfId="0" applyFont="1" applyBorder="1" applyAlignment="1">
      <alignment horizontal="center" vertical="center" wrapText="1"/>
    </xf>
    <xf numFmtId="0" fontId="13" fillId="0" borderId="28" xfId="2" applyBorder="1" applyAlignment="1" applyProtection="1">
      <alignment vertical="center" wrapText="1"/>
      <protection locked="0"/>
    </xf>
    <xf numFmtId="0" fontId="13" fillId="0" borderId="0" xfId="2" applyAlignment="1">
      <alignment vertical="center" wrapText="1"/>
    </xf>
    <xf numFmtId="0" fontId="17" fillId="0" borderId="0" xfId="0" applyFont="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3" xfId="0" applyFont="1" applyBorder="1" applyAlignment="1">
      <alignment horizontal="center" vertical="center" wrapText="1"/>
    </xf>
    <xf numFmtId="0" fontId="13" fillId="0" borderId="0" xfId="2" quotePrefix="1" applyAlignment="1">
      <alignment horizontal="center" vertical="center" wrapText="1"/>
    </xf>
    <xf numFmtId="0" fontId="1" fillId="0" borderId="22" xfId="0" applyFont="1" applyBorder="1" applyAlignment="1">
      <alignment horizontal="center" vertical="center" wrapText="1"/>
    </xf>
    <xf numFmtId="0" fontId="17" fillId="2" borderId="0" xfId="0" applyFont="1" applyFill="1" applyAlignment="1">
      <alignment horizontal="center" vertical="center" wrapText="1"/>
    </xf>
    <xf numFmtId="0" fontId="22" fillId="6" borderId="0" xfId="0" applyFont="1" applyFill="1" applyAlignment="1">
      <alignment horizontal="center" vertical="center" wrapText="1"/>
    </xf>
    <xf numFmtId="0" fontId="1" fillId="0" borderId="0" xfId="0" applyFont="1" applyAlignment="1" applyProtection="1">
      <alignment horizontal="center" vertical="center" wrapText="1"/>
      <protection locked="0"/>
    </xf>
    <xf numFmtId="0" fontId="23" fillId="0" borderId="0" xfId="0" applyFont="1" applyAlignment="1">
      <alignment horizontal="center" vertical="center" wrapText="1"/>
    </xf>
    <xf numFmtId="0" fontId="22" fillId="0" borderId="0" xfId="0" applyFont="1" applyAlignment="1">
      <alignment vertical="center" wrapText="1"/>
    </xf>
    <xf numFmtId="165" fontId="1" fillId="0" borderId="0" xfId="0" applyNumberFormat="1" applyFont="1" applyAlignment="1" applyProtection="1">
      <alignment horizontal="center" vertical="center" wrapText="1"/>
      <protection locked="0"/>
    </xf>
    <xf numFmtId="165" fontId="1" fillId="0" borderId="0" xfId="0" applyNumberFormat="1" applyFont="1" applyAlignment="1">
      <alignment horizontal="center" vertical="center" wrapText="1"/>
    </xf>
    <xf numFmtId="0" fontId="23" fillId="0" borderId="0" xfId="0" applyFont="1" applyAlignment="1">
      <alignment horizontal="right" vertical="center" wrapText="1"/>
    </xf>
    <xf numFmtId="166" fontId="1" fillId="0" borderId="0" xfId="0" applyNumberFormat="1" applyFont="1" applyAlignment="1" applyProtection="1">
      <alignment horizontal="center" vertical="center" wrapText="1"/>
      <protection locked="0"/>
    </xf>
    <xf numFmtId="165" fontId="1" fillId="0" borderId="0" xfId="0" quotePrefix="1" applyNumberFormat="1" applyFont="1" applyAlignment="1" applyProtection="1">
      <alignment horizontal="center" vertical="center" wrapText="1"/>
      <protection locked="0"/>
    </xf>
    <xf numFmtId="0" fontId="21" fillId="0" borderId="0" xfId="0" applyFont="1" applyAlignment="1" applyProtection="1">
      <alignment horizontal="center" vertical="center" wrapText="1"/>
      <protection locked="0"/>
    </xf>
    <xf numFmtId="166" fontId="1" fillId="0" borderId="0" xfId="0" applyNumberFormat="1" applyFont="1" applyAlignment="1">
      <alignment horizontal="center" vertical="center" wrapText="1"/>
    </xf>
    <xf numFmtId="0" fontId="26" fillId="0" borderId="0" xfId="0" applyFont="1" applyAlignment="1">
      <alignment horizontal="center" vertical="center" wrapText="1"/>
    </xf>
    <xf numFmtId="165" fontId="26"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3" fillId="0" borderId="0" xfId="1" applyFont="1" applyAlignment="1">
      <alignment horizontal="center" vertical="center" wrapText="1"/>
    </xf>
    <xf numFmtId="0" fontId="22" fillId="5" borderId="0" xfId="0" applyFont="1" applyFill="1" applyAlignment="1">
      <alignment horizontal="center" vertical="center" wrapText="1"/>
    </xf>
    <xf numFmtId="0" fontId="18" fillId="5" borderId="0" xfId="0" applyFont="1" applyFill="1" applyAlignment="1">
      <alignment horizontal="center" vertical="center" wrapText="1"/>
    </xf>
    <xf numFmtId="0" fontId="19" fillId="5" borderId="0" xfId="0" applyFont="1" applyFill="1" applyAlignment="1">
      <alignment horizontal="center" vertical="center" wrapText="1"/>
    </xf>
    <xf numFmtId="0" fontId="19" fillId="0" borderId="0" xfId="0" quotePrefix="1" applyFont="1" applyAlignment="1">
      <alignment horizontal="center" vertical="center" wrapText="1"/>
    </xf>
    <xf numFmtId="3" fontId="1" fillId="0" borderId="0" xfId="0" applyNumberFormat="1" applyFont="1" applyAlignment="1">
      <alignment horizontal="center" vertical="center" wrapText="1"/>
    </xf>
    <xf numFmtId="9" fontId="1" fillId="0" borderId="0" xfId="1" applyFont="1" applyAlignment="1">
      <alignment horizontal="center" vertical="center" wrapText="1"/>
    </xf>
    <xf numFmtId="0" fontId="1" fillId="0" borderId="0" xfId="0" quotePrefix="1" applyFont="1" applyAlignment="1">
      <alignment horizontal="right" vertical="center" wrapText="1"/>
    </xf>
    <xf numFmtId="166" fontId="1" fillId="0" borderId="0" xfId="0" quotePrefix="1" applyNumberFormat="1" applyFont="1" applyAlignment="1">
      <alignment horizontal="center" vertical="center" wrapText="1"/>
    </xf>
    <xf numFmtId="3" fontId="1" fillId="0" borderId="0" xfId="0" quotePrefix="1" applyNumberFormat="1" applyFont="1" applyAlignment="1">
      <alignment horizontal="center" vertical="center" wrapText="1"/>
    </xf>
    <xf numFmtId="165" fontId="1" fillId="0" borderId="0" xfId="1" quotePrefix="1" applyNumberFormat="1" applyFont="1" applyAlignment="1">
      <alignment horizontal="center" vertical="center" wrapText="1"/>
    </xf>
    <xf numFmtId="10" fontId="1" fillId="0" borderId="0" xfId="0" quotePrefix="1" applyNumberFormat="1" applyFont="1" applyAlignment="1">
      <alignment horizontal="center" vertical="center" wrapText="1"/>
    </xf>
    <xf numFmtId="165" fontId="24" fillId="0" borderId="0" xfId="1" applyNumberFormat="1" applyFont="1" applyAlignment="1">
      <alignment horizontal="center" vertical="center" wrapText="1"/>
    </xf>
    <xf numFmtId="0" fontId="24" fillId="0" borderId="0" xfId="0" applyFont="1" applyAlignment="1">
      <alignment horizontal="center" vertical="center" wrapText="1"/>
    </xf>
    <xf numFmtId="0" fontId="17" fillId="2" borderId="0" xfId="0" applyFont="1" applyFill="1" applyBorder="1" applyAlignment="1">
      <alignment horizontal="center" vertical="center" wrapText="1"/>
    </xf>
    <xf numFmtId="0" fontId="22" fillId="6" borderId="0" xfId="0" quotePrefix="1" applyFont="1" applyFill="1" applyBorder="1" applyAlignment="1" applyProtection="1">
      <alignment horizontal="center" vertical="center" wrapText="1"/>
    </xf>
    <xf numFmtId="0" fontId="1" fillId="0" borderId="20"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3" fillId="0" borderId="22" xfId="2" quotePrefix="1" applyFill="1" applyBorder="1" applyAlignment="1">
      <alignment horizontal="center" vertical="center" wrapText="1"/>
    </xf>
    <xf numFmtId="0" fontId="1" fillId="0" borderId="23" xfId="0" applyFont="1" applyFill="1" applyBorder="1" applyAlignment="1">
      <alignment horizontal="center" vertical="center" wrapText="1"/>
    </xf>
    <xf numFmtId="0" fontId="5" fillId="0" borderId="0" xfId="2" applyFont="1" applyAlignment="1"/>
    <xf numFmtId="0" fontId="17" fillId="2" borderId="0" xfId="0" applyFont="1" applyFill="1" applyBorder="1" applyAlignment="1">
      <alignment horizontal="center" vertical="center" wrapText="1"/>
    </xf>
    <xf numFmtId="0" fontId="1" fillId="0" borderId="0" xfId="0" applyFont="1" applyAlignment="1" applyProtection="1">
      <alignment horizontal="center" vertical="center" wrapText="1"/>
      <protection locked="0"/>
    </xf>
    <xf numFmtId="0" fontId="1" fillId="0" borderId="0" xfId="0" applyFont="1" applyFill="1" applyAlignment="1">
      <alignment horizontal="center" vertical="center" wrapText="1"/>
    </xf>
    <xf numFmtId="0" fontId="1" fillId="0" borderId="0" xfId="0" quotePrefix="1" applyFont="1" applyAlignment="1" applyProtection="1">
      <alignment horizontal="center" vertical="center" wrapText="1"/>
    </xf>
    <xf numFmtId="166" fontId="1" fillId="0" borderId="0" xfId="0" quotePrefix="1" applyNumberFormat="1" applyFont="1" applyFill="1" applyBorder="1" applyAlignment="1" applyProtection="1">
      <alignment horizontal="center" vertical="center" wrapText="1"/>
      <protection locked="0"/>
    </xf>
    <xf numFmtId="3" fontId="1" fillId="0" borderId="0" xfId="0" quotePrefix="1" applyNumberFormat="1" applyFont="1" applyFill="1" applyBorder="1" applyAlignment="1" applyProtection="1">
      <alignment horizontal="center" vertical="center" wrapText="1"/>
      <protection locked="0"/>
    </xf>
    <xf numFmtId="0" fontId="1" fillId="0" borderId="0" xfId="0" quotePrefix="1" applyFont="1" applyFill="1" applyBorder="1" applyAlignment="1" applyProtection="1">
      <alignment horizontal="center" vertical="center" wrapText="1"/>
      <protection locked="0"/>
    </xf>
    <xf numFmtId="166" fontId="1" fillId="0" borderId="0" xfId="0" applyNumberFormat="1" applyFont="1" applyFill="1" applyBorder="1" applyAlignment="1" applyProtection="1">
      <alignment horizontal="center" vertical="center" wrapText="1"/>
      <protection locked="0"/>
    </xf>
    <xf numFmtId="166" fontId="24" fillId="0" borderId="0" xfId="0" applyNumberFormat="1" applyFont="1" applyFill="1" applyBorder="1" applyAlignment="1" applyProtection="1">
      <alignment horizontal="center" vertical="center" wrapText="1"/>
      <protection locked="0"/>
    </xf>
    <xf numFmtId="0" fontId="23" fillId="0" borderId="0" xfId="0" applyFont="1" applyFill="1" applyBorder="1" applyAlignment="1" applyProtection="1">
      <alignment horizontal="right" vertical="center" wrapText="1"/>
      <protection locked="0"/>
    </xf>
    <xf numFmtId="0" fontId="23" fillId="0" borderId="0" xfId="0" applyFont="1" applyFill="1" applyBorder="1" applyAlignment="1" applyProtection="1">
      <alignment horizontal="center" vertical="center" wrapText="1"/>
      <protection locked="0"/>
    </xf>
    <xf numFmtId="1" fontId="1" fillId="0" borderId="0" xfId="0" applyNumberFormat="1"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165" fontId="1" fillId="0" borderId="0" xfId="1" applyNumberFormat="1" applyFont="1" applyFill="1" applyBorder="1" applyAlignment="1" applyProtection="1">
      <alignment horizontal="center" vertical="center" wrapText="1"/>
      <protection locked="0"/>
    </xf>
    <xf numFmtId="3" fontId="1" fillId="0" borderId="0" xfId="0" applyNumberFormat="1" applyFont="1" applyFill="1" applyBorder="1" applyAlignment="1" applyProtection="1">
      <alignment horizontal="center" vertical="center" wrapText="1"/>
      <protection locked="0"/>
    </xf>
    <xf numFmtId="165" fontId="24" fillId="0" borderId="0" xfId="1" applyNumberFormat="1" applyFont="1" applyFill="1" applyBorder="1" applyAlignment="1" applyProtection="1">
      <alignment horizontal="center" vertical="center" wrapText="1"/>
      <protection locked="0"/>
    </xf>
    <xf numFmtId="0" fontId="1" fillId="0" borderId="0" xfId="0" applyFont="1" applyAlignment="1" applyProtection="1">
      <alignment horizontal="left" vertical="center" wrapText="1"/>
    </xf>
    <xf numFmtId="166" fontId="34" fillId="8" borderId="33" xfId="9" applyNumberFormat="1" applyFont="1" applyFill="1" applyBorder="1" applyAlignment="1">
      <alignment vertical="center"/>
    </xf>
    <xf numFmtId="166" fontId="34" fillId="8" borderId="34" xfId="9" applyNumberFormat="1" applyFont="1" applyFill="1" applyBorder="1" applyAlignment="1">
      <alignment vertical="center"/>
    </xf>
    <xf numFmtId="166" fontId="34" fillId="8" borderId="34" xfId="9" applyNumberFormat="1" applyFont="1" applyFill="1" applyBorder="1" applyAlignment="1">
      <alignment horizontal="center" vertical="center"/>
    </xf>
    <xf numFmtId="166" fontId="34" fillId="8" borderId="35" xfId="9" applyNumberFormat="1" applyFont="1" applyFill="1" applyBorder="1" applyAlignment="1">
      <alignment vertical="center"/>
    </xf>
    <xf numFmtId="0" fontId="35" fillId="0" borderId="0" xfId="9" applyFont="1" applyAlignment="1">
      <alignment vertical="center"/>
    </xf>
    <xf numFmtId="166" fontId="36" fillId="0" borderId="36" xfId="9" applyNumberFormat="1" applyFont="1" applyBorder="1" applyAlignment="1">
      <alignment vertical="center"/>
    </xf>
    <xf numFmtId="166" fontId="37" fillId="0" borderId="37" xfId="9" applyNumberFormat="1" applyFont="1" applyBorder="1" applyAlignment="1">
      <alignment horizontal="center" vertical="center"/>
    </xf>
    <xf numFmtId="168" fontId="37" fillId="0" borderId="38" xfId="9" applyNumberFormat="1" applyFont="1" applyBorder="1" applyAlignment="1">
      <alignment horizontal="center" vertical="center"/>
    </xf>
    <xf numFmtId="166" fontId="36" fillId="0" borderId="37" xfId="9" applyNumberFormat="1" applyFont="1" applyBorder="1" applyAlignment="1">
      <alignment vertical="center"/>
    </xf>
    <xf numFmtId="168" fontId="37" fillId="0" borderId="0" xfId="9" applyNumberFormat="1" applyFont="1" applyAlignment="1">
      <alignment horizontal="right" vertical="center"/>
    </xf>
    <xf numFmtId="166" fontId="37" fillId="0" borderId="36" xfId="9" applyNumberFormat="1" applyFont="1" applyBorder="1" applyAlignment="1">
      <alignment horizontal="left" vertical="center" wrapText="1"/>
    </xf>
    <xf numFmtId="166" fontId="37" fillId="0" borderId="12" xfId="9" applyNumberFormat="1" applyFont="1" applyBorder="1" applyAlignment="1">
      <alignment horizontal="center" vertical="center"/>
    </xf>
    <xf numFmtId="166" fontId="37" fillId="0" borderId="0" xfId="9" applyNumberFormat="1" applyFont="1" applyAlignment="1">
      <alignment vertical="center" wrapText="1"/>
    </xf>
    <xf numFmtId="166" fontId="37" fillId="0" borderId="38" xfId="9" applyNumberFormat="1" applyFont="1" applyBorder="1" applyAlignment="1">
      <alignment horizontal="center" vertical="center" wrapText="1"/>
    </xf>
    <xf numFmtId="166" fontId="37" fillId="0" borderId="0" xfId="9" applyNumberFormat="1" applyFont="1" applyAlignment="1">
      <alignment horizontal="right" vertical="center" wrapText="1"/>
    </xf>
    <xf numFmtId="0" fontId="35" fillId="0" borderId="37" xfId="9" applyFont="1" applyBorder="1" applyAlignment="1">
      <alignment vertical="center"/>
    </xf>
    <xf numFmtId="166" fontId="37" fillId="0" borderId="39" xfId="9" applyNumberFormat="1" applyFont="1" applyBorder="1" applyAlignment="1">
      <alignment horizontal="center" vertical="center" wrapText="1"/>
    </xf>
    <xf numFmtId="166" fontId="37" fillId="0" borderId="40" xfId="9" applyNumberFormat="1" applyFont="1" applyBorder="1" applyAlignment="1">
      <alignment horizontal="left" vertical="center" wrapText="1"/>
    </xf>
    <xf numFmtId="166" fontId="37" fillId="0" borderId="41" xfId="9" applyNumberFormat="1" applyFont="1" applyBorder="1" applyAlignment="1">
      <alignment horizontal="center" vertical="center"/>
    </xf>
    <xf numFmtId="166" fontId="37" fillId="0" borderId="42" xfId="9" applyNumberFormat="1" applyFont="1" applyBorder="1" applyAlignment="1">
      <alignment horizontal="center" vertical="center" wrapText="1"/>
    </xf>
    <xf numFmtId="166" fontId="37" fillId="0" borderId="36" xfId="9" applyNumberFormat="1" applyFont="1" applyBorder="1" applyAlignment="1">
      <alignment vertical="center"/>
    </xf>
    <xf numFmtId="0" fontId="35" fillId="9" borderId="0" xfId="9" applyFont="1" applyFill="1" applyAlignment="1">
      <alignment vertical="center"/>
    </xf>
    <xf numFmtId="166" fontId="37" fillId="0" borderId="43" xfId="9" applyNumberFormat="1" applyFont="1" applyBorder="1" applyAlignment="1">
      <alignment horizontal="center" vertical="center"/>
    </xf>
    <xf numFmtId="168" fontId="37" fillId="0" borderId="44" xfId="9" applyNumberFormat="1" applyFont="1" applyBorder="1" applyAlignment="1">
      <alignment horizontal="center" vertical="center"/>
    </xf>
    <xf numFmtId="166" fontId="38" fillId="10" borderId="45" xfId="9" applyNumberFormat="1" applyFont="1" applyFill="1" applyBorder="1" applyAlignment="1">
      <alignment horizontal="left" vertical="center" wrapText="1"/>
    </xf>
    <xf numFmtId="0" fontId="35" fillId="0" borderId="46" xfId="9" applyFont="1" applyBorder="1" applyAlignment="1">
      <alignment vertical="center"/>
    </xf>
    <xf numFmtId="166" fontId="37" fillId="0" borderId="46" xfId="9" applyNumberFormat="1" applyFont="1" applyBorder="1" applyAlignment="1">
      <alignment horizontal="center" vertical="center"/>
    </xf>
    <xf numFmtId="168" fontId="37" fillId="0" borderId="47" xfId="9" applyNumberFormat="1" applyFont="1" applyBorder="1" applyAlignment="1">
      <alignment horizontal="center" vertical="center"/>
    </xf>
    <xf numFmtId="168" fontId="37" fillId="0" borderId="48" xfId="9" applyNumberFormat="1" applyFont="1" applyBorder="1" applyAlignment="1">
      <alignment horizontal="center" vertical="center"/>
    </xf>
    <xf numFmtId="166" fontId="37" fillId="0" borderId="0" xfId="9" applyNumberFormat="1" applyFont="1" applyAlignment="1">
      <alignment horizontal="left" vertical="center" wrapText="1"/>
    </xf>
    <xf numFmtId="166" fontId="37" fillId="0" borderId="0" xfId="9" applyNumberFormat="1" applyFont="1" applyAlignment="1">
      <alignment horizontal="center" vertical="center"/>
    </xf>
    <xf numFmtId="166" fontId="37" fillId="0" borderId="0" xfId="9" applyNumberFormat="1" applyFont="1" applyAlignment="1">
      <alignment horizontal="center" vertical="center" wrapText="1"/>
    </xf>
    <xf numFmtId="3" fontId="37" fillId="0" borderId="13" xfId="9" applyNumberFormat="1" applyFont="1" applyBorder="1" applyAlignment="1">
      <alignment horizontal="center" vertical="center" wrapText="1"/>
    </xf>
    <xf numFmtId="3" fontId="37" fillId="0" borderId="50" xfId="9" applyNumberFormat="1" applyFont="1" applyBorder="1" applyAlignment="1">
      <alignment horizontal="center" vertical="center"/>
    </xf>
    <xf numFmtId="166" fontId="37" fillId="0" borderId="51" xfId="9" applyNumberFormat="1" applyFont="1" applyBorder="1" applyAlignment="1">
      <alignment horizontal="left" vertical="center" wrapText="1"/>
    </xf>
    <xf numFmtId="166" fontId="37" fillId="0" borderId="7" xfId="9" applyNumberFormat="1" applyFont="1" applyBorder="1" applyAlignment="1">
      <alignment horizontal="center" vertical="center"/>
    </xf>
    <xf numFmtId="166" fontId="37" fillId="0" borderId="52" xfId="9" applyNumberFormat="1" applyFont="1" applyBorder="1" applyAlignment="1">
      <alignment horizontal="center" vertical="center" wrapText="1"/>
    </xf>
    <xf numFmtId="166" fontId="37" fillId="10" borderId="40" xfId="9" applyNumberFormat="1" applyFont="1" applyFill="1" applyBorder="1" applyAlignment="1">
      <alignment vertical="center" wrapText="1"/>
    </xf>
    <xf numFmtId="166" fontId="37" fillId="10" borderId="12" xfId="9" applyNumberFormat="1" applyFont="1" applyFill="1" applyBorder="1" applyAlignment="1">
      <alignment vertical="center" wrapText="1"/>
    </xf>
    <xf numFmtId="166" fontId="37" fillId="10" borderId="11" xfId="9" applyNumberFormat="1" applyFont="1" applyFill="1" applyBorder="1" applyAlignment="1">
      <alignment vertical="center" wrapText="1"/>
    </xf>
    <xf numFmtId="166" fontId="37" fillId="0" borderId="45" xfId="9" applyNumberFormat="1" applyFont="1" applyBorder="1" applyAlignment="1">
      <alignment horizontal="left" vertical="center" wrapText="1"/>
    </xf>
    <xf numFmtId="0" fontId="35" fillId="0" borderId="0" xfId="9" applyFont="1" applyAlignment="1">
      <alignment vertical="center" wrapText="1"/>
    </xf>
    <xf numFmtId="166" fontId="37" fillId="0" borderId="1" xfId="9" applyNumberFormat="1" applyFont="1" applyBorder="1" applyAlignment="1">
      <alignment horizontal="left" vertical="center" wrapText="1"/>
    </xf>
    <xf numFmtId="0" fontId="35" fillId="0" borderId="53" xfId="9" applyFont="1" applyBorder="1" applyAlignment="1">
      <alignment horizontal="center" vertical="center" wrapText="1"/>
    </xf>
    <xf numFmtId="166" fontId="37" fillId="0" borderId="13" xfId="9" applyNumberFormat="1" applyFont="1" applyBorder="1" applyAlignment="1">
      <alignment horizontal="center" vertical="center" wrapText="1"/>
    </xf>
    <xf numFmtId="0" fontId="35" fillId="9" borderId="0" xfId="9" applyFont="1" applyFill="1" applyAlignment="1">
      <alignment vertical="center" wrapText="1"/>
    </xf>
    <xf numFmtId="166" fontId="37" fillId="0" borderId="4" xfId="9" applyNumberFormat="1" applyFont="1" applyBorder="1" applyAlignment="1">
      <alignment horizontal="left" vertical="center" wrapText="1"/>
    </xf>
    <xf numFmtId="168" fontId="37" fillId="0" borderId="39" xfId="9" applyNumberFormat="1" applyFont="1" applyBorder="1" applyAlignment="1">
      <alignment horizontal="center" vertical="center"/>
    </xf>
    <xf numFmtId="166" fontId="35" fillId="0" borderId="42" xfId="9" applyNumberFormat="1" applyFont="1" applyBorder="1" applyAlignment="1">
      <alignment horizontal="center" vertical="center"/>
    </xf>
    <xf numFmtId="166" fontId="37" fillId="0" borderId="6" xfId="9" applyNumberFormat="1" applyFont="1" applyBorder="1" applyAlignment="1">
      <alignment horizontal="left" vertical="center" wrapText="1"/>
    </xf>
    <xf numFmtId="168" fontId="37" fillId="0" borderId="42" xfId="9" applyNumberFormat="1" applyFont="1" applyBorder="1" applyAlignment="1">
      <alignment horizontal="center" vertical="center"/>
    </xf>
    <xf numFmtId="168" fontId="37" fillId="9" borderId="0" xfId="9" applyNumberFormat="1" applyFont="1" applyFill="1" applyAlignment="1">
      <alignment horizontal="right" vertical="center"/>
    </xf>
    <xf numFmtId="169" fontId="37" fillId="0" borderId="48" xfId="9" applyNumberFormat="1" applyFont="1" applyBorder="1" applyAlignment="1">
      <alignment horizontal="center" vertical="center"/>
    </xf>
    <xf numFmtId="169" fontId="37" fillId="9" borderId="0" xfId="9" applyNumberFormat="1" applyFont="1" applyFill="1" applyAlignment="1">
      <alignment horizontal="right" vertical="center"/>
    </xf>
    <xf numFmtId="169" fontId="37" fillId="0" borderId="39" xfId="9" applyNumberFormat="1" applyFont="1" applyBorder="1" applyAlignment="1">
      <alignment horizontal="center" vertical="center"/>
    </xf>
    <xf numFmtId="168" fontId="37" fillId="0" borderId="52" xfId="9" applyNumberFormat="1" applyFont="1" applyBorder="1" applyAlignment="1">
      <alignment horizontal="center" vertical="center"/>
    </xf>
    <xf numFmtId="166" fontId="38" fillId="0" borderId="45" xfId="9" applyNumberFormat="1" applyFont="1" applyBorder="1" applyAlignment="1">
      <alignment horizontal="center" vertical="center" wrapText="1"/>
    </xf>
    <xf numFmtId="166" fontId="37" fillId="0" borderId="56" xfId="9" applyNumberFormat="1" applyFont="1" applyBorder="1" applyAlignment="1">
      <alignment horizontal="center" vertical="center" wrapText="1"/>
    </xf>
    <xf numFmtId="166" fontId="37" fillId="0" borderId="47" xfId="9" applyNumberFormat="1" applyFont="1" applyBorder="1" applyAlignment="1">
      <alignment horizontal="center" vertical="center" wrapText="1"/>
    </xf>
    <xf numFmtId="166" fontId="37" fillId="0" borderId="48" xfId="9" applyNumberFormat="1" applyFont="1" applyBorder="1" applyAlignment="1">
      <alignment horizontal="center" vertical="center" wrapText="1"/>
    </xf>
    <xf numFmtId="166" fontId="37" fillId="9" borderId="0" xfId="9" applyNumberFormat="1" applyFont="1" applyFill="1" applyAlignment="1">
      <alignment horizontal="center" vertical="center" wrapText="1"/>
    </xf>
    <xf numFmtId="166" fontId="38" fillId="0" borderId="36" xfId="9" applyNumberFormat="1" applyFont="1" applyBorder="1" applyAlignment="1">
      <alignment horizontal="center" vertical="center" wrapText="1"/>
    </xf>
    <xf numFmtId="166" fontId="37" fillId="0" borderId="37" xfId="9" applyNumberFormat="1" applyFont="1" applyBorder="1" applyAlignment="1">
      <alignment horizontal="center" vertical="center" wrapText="1"/>
    </xf>
    <xf numFmtId="166" fontId="37" fillId="0" borderId="57" xfId="9" applyNumberFormat="1" applyFont="1" applyBorder="1" applyAlignment="1">
      <alignment horizontal="center" vertical="center" wrapText="1"/>
    </xf>
    <xf numFmtId="166" fontId="37" fillId="0" borderId="36" xfId="9" applyNumberFormat="1" applyFont="1" applyBorder="1" applyAlignment="1">
      <alignment horizontal="center" vertical="center"/>
    </xf>
    <xf numFmtId="0" fontId="35" fillId="9" borderId="0" xfId="9" applyFont="1" applyFill="1" applyAlignment="1">
      <alignment horizontal="center" vertical="center"/>
    </xf>
    <xf numFmtId="166" fontId="38" fillId="9" borderId="0" xfId="9" applyNumberFormat="1" applyFont="1" applyFill="1" applyAlignment="1">
      <alignment horizontal="center" vertical="center"/>
    </xf>
    <xf numFmtId="166" fontId="37" fillId="0" borderId="40" xfId="9" applyNumberFormat="1" applyFont="1" applyBorder="1" applyAlignment="1">
      <alignment horizontal="center" vertical="center"/>
    </xf>
    <xf numFmtId="166" fontId="37" fillId="9" borderId="0" xfId="9" applyNumberFormat="1" applyFont="1" applyFill="1" applyAlignment="1">
      <alignment horizontal="right" vertical="center" wrapText="1"/>
    </xf>
    <xf numFmtId="166" fontId="34" fillId="9" borderId="0" xfId="9" applyNumberFormat="1" applyFont="1" applyFill="1" applyAlignment="1">
      <alignment vertical="center"/>
    </xf>
    <xf numFmtId="166" fontId="37" fillId="0" borderId="51" xfId="9" applyNumberFormat="1" applyFont="1" applyBorder="1" applyAlignment="1">
      <alignment horizontal="center" vertical="center"/>
    </xf>
    <xf numFmtId="166" fontId="37" fillId="0" borderId="58" xfId="9" applyNumberFormat="1" applyFont="1" applyBorder="1" applyAlignment="1">
      <alignment horizontal="center" vertical="center" wrapText="1"/>
    </xf>
    <xf numFmtId="166" fontId="37" fillId="10" borderId="45" xfId="9" applyNumberFormat="1" applyFont="1" applyFill="1" applyBorder="1" applyAlignment="1">
      <alignment vertical="center"/>
    </xf>
    <xf numFmtId="166" fontId="37" fillId="10" borderId="46" xfId="9" applyNumberFormat="1" applyFont="1" applyFill="1" applyBorder="1" applyAlignment="1">
      <alignment horizontal="center" vertical="center"/>
    </xf>
    <xf numFmtId="168" fontId="37" fillId="0" borderId="59" xfId="9" applyNumberFormat="1" applyFont="1" applyBorder="1" applyAlignment="1">
      <alignment horizontal="center" vertical="center"/>
    </xf>
    <xf numFmtId="168" fontId="37" fillId="0" borderId="56" xfId="9" applyNumberFormat="1" applyFont="1" applyBorder="1" applyAlignment="1">
      <alignment horizontal="center" vertical="center"/>
    </xf>
    <xf numFmtId="166" fontId="37" fillId="10" borderId="36" xfId="9" applyNumberFormat="1" applyFont="1" applyFill="1" applyBorder="1" applyAlignment="1">
      <alignment vertical="center"/>
    </xf>
    <xf numFmtId="166" fontId="37" fillId="10" borderId="37" xfId="9" applyNumberFormat="1" applyFont="1" applyFill="1" applyBorder="1" applyAlignment="1">
      <alignment horizontal="center" vertical="center"/>
    </xf>
    <xf numFmtId="168" fontId="37" fillId="0" borderId="57" xfId="9" applyNumberFormat="1" applyFont="1" applyBorder="1" applyAlignment="1">
      <alignment horizontal="center" vertical="center"/>
    </xf>
    <xf numFmtId="0" fontId="35" fillId="0" borderId="47" xfId="9" applyFont="1" applyBorder="1" applyAlignment="1">
      <alignment vertical="center"/>
    </xf>
    <xf numFmtId="0" fontId="35" fillId="0" borderId="47" xfId="9" applyFont="1" applyBorder="1" applyAlignment="1">
      <alignment horizontal="center" vertical="center"/>
    </xf>
    <xf numFmtId="0" fontId="35" fillId="0" borderId="59" xfId="9" applyFont="1" applyBorder="1" applyAlignment="1">
      <alignment horizontal="center" vertical="center"/>
    </xf>
    <xf numFmtId="0" fontId="35" fillId="0" borderId="48" xfId="9" applyFont="1" applyBorder="1" applyAlignment="1">
      <alignment horizontal="center" vertical="center"/>
    </xf>
    <xf numFmtId="0" fontId="35" fillId="0" borderId="0" xfId="9" applyFont="1" applyAlignment="1">
      <alignment horizontal="left" vertical="center"/>
    </xf>
    <xf numFmtId="166" fontId="37" fillId="0" borderId="54" xfId="9" applyNumberFormat="1" applyFont="1" applyBorder="1" applyAlignment="1">
      <alignment horizontal="center" vertical="center" wrapText="1"/>
    </xf>
    <xf numFmtId="166" fontId="37" fillId="0" borderId="60" xfId="9" applyNumberFormat="1" applyFont="1" applyBorder="1" applyAlignment="1">
      <alignment horizontal="center" vertical="center"/>
    </xf>
    <xf numFmtId="0" fontId="35" fillId="0" borderId="0" xfId="9" applyFont="1" applyAlignment="1">
      <alignment horizontal="center" vertical="center"/>
    </xf>
    <xf numFmtId="0" fontId="33" fillId="0" borderId="0" xfId="9"/>
    <xf numFmtId="0" fontId="33" fillId="0" borderId="0" xfId="9" applyAlignment="1">
      <alignment vertical="center"/>
    </xf>
    <xf numFmtId="0" fontId="39" fillId="0" borderId="0" xfId="9" applyFont="1" applyAlignment="1">
      <alignment vertical="center"/>
    </xf>
    <xf numFmtId="0" fontId="39" fillId="0" borderId="0" xfId="9" applyFont="1" applyAlignment="1">
      <alignment vertical="center" wrapText="1"/>
    </xf>
    <xf numFmtId="0" fontId="33" fillId="0" borderId="0" xfId="9" applyAlignment="1">
      <alignment vertical="center" wrapText="1"/>
    </xf>
    <xf numFmtId="0" fontId="33" fillId="0" borderId="0" xfId="9" applyAlignment="1">
      <alignment horizontal="left" vertical="center"/>
    </xf>
    <xf numFmtId="0" fontId="33" fillId="0" borderId="0" xfId="9" applyAlignment="1">
      <alignment horizontal="center" vertical="center"/>
    </xf>
    <xf numFmtId="0" fontId="40" fillId="0" borderId="13" xfId="9" applyFont="1" applyBorder="1"/>
    <xf numFmtId="0" fontId="40" fillId="0" borderId="0" xfId="9" applyFont="1"/>
    <xf numFmtId="0" fontId="33" fillId="0" borderId="13" xfId="9" applyBorder="1" applyAlignment="1">
      <alignment vertical="center"/>
    </xf>
    <xf numFmtId="0" fontId="33" fillId="9" borderId="13" xfId="9" applyFill="1" applyBorder="1" applyAlignment="1">
      <alignment vertical="center"/>
    </xf>
    <xf numFmtId="0" fontId="33" fillId="0" borderId="13" xfId="9" applyBorder="1" applyAlignment="1">
      <alignment vertical="center" wrapText="1"/>
    </xf>
    <xf numFmtId="0" fontId="33" fillId="0" borderId="13" xfId="9" applyBorder="1" applyAlignment="1">
      <alignment wrapText="1"/>
    </xf>
    <xf numFmtId="0" fontId="33" fillId="0" borderId="13" xfId="9" applyBorder="1"/>
    <xf numFmtId="0" fontId="33" fillId="0" borderId="13" xfId="9" applyBorder="1" applyAlignment="1">
      <alignment vertical="top" wrapText="1"/>
    </xf>
    <xf numFmtId="0" fontId="33" fillId="9" borderId="13" xfId="9" applyFill="1" applyBorder="1"/>
    <xf numFmtId="0" fontId="33" fillId="0" borderId="0" xfId="9" applyAlignment="1">
      <alignment wrapText="1"/>
    </xf>
    <xf numFmtId="0" fontId="33" fillId="0" borderId="13" xfId="9" applyBorder="1" applyAlignment="1">
      <alignment horizontal="left" vertical="top"/>
    </xf>
    <xf numFmtId="0" fontId="33" fillId="9" borderId="13" xfId="9" applyFill="1" applyBorder="1" applyAlignment="1">
      <alignment horizontal="left" vertical="top"/>
    </xf>
    <xf numFmtId="0" fontId="33" fillId="0" borderId="13" xfId="9" applyBorder="1" applyAlignment="1">
      <alignment horizontal="left" vertical="top" wrapText="1"/>
    </xf>
    <xf numFmtId="0" fontId="33" fillId="9" borderId="13" xfId="9" applyFill="1" applyBorder="1" applyAlignment="1">
      <alignment vertical="center" wrapText="1"/>
    </xf>
    <xf numFmtId="0" fontId="33" fillId="0" borderId="13" xfId="9" applyBorder="1" applyAlignment="1">
      <alignment vertical="top"/>
    </xf>
    <xf numFmtId="0" fontId="33" fillId="9" borderId="13" xfId="9" applyFill="1" applyBorder="1" applyAlignment="1">
      <alignment vertical="top"/>
    </xf>
    <xf numFmtId="0" fontId="41" fillId="0" borderId="13" xfId="9" applyFont="1" applyBorder="1" applyAlignment="1">
      <alignment vertical="center"/>
    </xf>
    <xf numFmtId="0" fontId="33" fillId="0" borderId="61" xfId="9" applyBorder="1"/>
    <xf numFmtId="0" fontId="41" fillId="0" borderId="13" xfId="9" applyFont="1" applyBorder="1" applyAlignment="1">
      <alignment wrapText="1"/>
    </xf>
    <xf numFmtId="0" fontId="33" fillId="9" borderId="13" xfId="9" applyFill="1" applyBorder="1" applyAlignment="1">
      <alignment wrapText="1"/>
    </xf>
    <xf numFmtId="0" fontId="42" fillId="0" borderId="13" xfId="9" applyFont="1" applyBorder="1" applyAlignment="1">
      <alignment horizontal="right" vertical="center" wrapText="1"/>
    </xf>
    <xf numFmtId="0" fontId="42" fillId="9" borderId="13" xfId="9" applyFont="1" applyFill="1" applyBorder="1" applyAlignment="1">
      <alignment horizontal="right" vertical="center" wrapText="1"/>
    </xf>
    <xf numFmtId="0" fontId="43" fillId="0" borderId="13" xfId="9" applyFont="1" applyBorder="1"/>
    <xf numFmtId="0" fontId="41" fillId="9" borderId="13" xfId="9" applyFont="1" applyFill="1" applyBorder="1" applyAlignment="1">
      <alignment vertical="center"/>
    </xf>
    <xf numFmtId="0" fontId="41" fillId="0" borderId="13" xfId="9" applyFont="1" applyBorder="1" applyAlignment="1">
      <alignment vertical="center" wrapText="1"/>
    </xf>
    <xf numFmtId="0" fontId="41" fillId="0" borderId="13" xfId="9" applyFont="1" applyBorder="1" applyAlignment="1">
      <alignment vertical="top" wrapText="1"/>
    </xf>
    <xf numFmtId="0" fontId="41" fillId="9" borderId="13" xfId="9" applyFont="1" applyFill="1" applyBorder="1"/>
    <xf numFmtId="0" fontId="41" fillId="9" borderId="13" xfId="9" applyFont="1" applyFill="1" applyBorder="1" applyAlignment="1">
      <alignment horizontal="left" vertical="top"/>
    </xf>
    <xf numFmtId="0" fontId="41" fillId="0" borderId="13" xfId="9" applyFont="1" applyBorder="1" applyAlignment="1">
      <alignment horizontal="left" vertical="top"/>
    </xf>
    <xf numFmtId="0" fontId="41" fillId="9" borderId="13" xfId="9" applyFont="1" applyFill="1" applyBorder="1" applyAlignment="1">
      <alignment vertical="center" wrapText="1"/>
    </xf>
    <xf numFmtId="0" fontId="41" fillId="9" borderId="13" xfId="9" applyFont="1" applyFill="1" applyBorder="1" applyAlignment="1">
      <alignment vertical="top"/>
    </xf>
    <xf numFmtId="0" fontId="41" fillId="0" borderId="13" xfId="9" applyFont="1" applyBorder="1" applyAlignment="1">
      <alignment vertical="top"/>
    </xf>
    <xf numFmtId="0" fontId="41" fillId="9" borderId="13" xfId="9" applyFont="1" applyFill="1" applyBorder="1" applyAlignment="1">
      <alignment wrapText="1"/>
    </xf>
    <xf numFmtId="0" fontId="44" fillId="0" borderId="13" xfId="9" applyFont="1" applyBorder="1" applyAlignment="1">
      <alignment vertical="center"/>
    </xf>
    <xf numFmtId="0" fontId="44" fillId="0" borderId="13" xfId="9" applyFont="1" applyBorder="1"/>
    <xf numFmtId="0" fontId="45" fillId="0" borderId="13" xfId="9" applyFont="1" applyBorder="1" applyAlignment="1">
      <alignment horizontal="right" vertical="center" wrapText="1"/>
    </xf>
    <xf numFmtId="0" fontId="41" fillId="0" borderId="0" xfId="9" applyFont="1"/>
    <xf numFmtId="0" fontId="46" fillId="0" borderId="0" xfId="9" applyFont="1" applyAlignment="1">
      <alignment wrapText="1"/>
    </xf>
    <xf numFmtId="0" fontId="47" fillId="0" borderId="0" xfId="9" applyFont="1" applyAlignment="1">
      <alignment wrapText="1"/>
    </xf>
    <xf numFmtId="0" fontId="48" fillId="0" borderId="0" xfId="9" applyFont="1" applyAlignment="1">
      <alignment horizontal="left" vertical="center"/>
    </xf>
    <xf numFmtId="0" fontId="33" fillId="0" borderId="0" xfId="9" applyAlignment="1">
      <alignment horizontal="center" vertical="center" wrapText="1"/>
    </xf>
    <xf numFmtId="0" fontId="49" fillId="0" borderId="0" xfId="9" applyFont="1" applyAlignment="1">
      <alignment horizontal="center" vertical="center"/>
    </xf>
    <xf numFmtId="0" fontId="33" fillId="0" borderId="14" xfId="9" applyBorder="1" applyAlignment="1">
      <alignment horizontal="center" vertical="center" wrapText="1"/>
    </xf>
    <xf numFmtId="0" fontId="41" fillId="0" borderId="0" xfId="9" applyFont="1" applyAlignment="1">
      <alignment horizontal="center" vertical="center" wrapText="1"/>
    </xf>
    <xf numFmtId="0" fontId="50" fillId="0" borderId="0" xfId="9" applyFont="1" applyAlignment="1">
      <alignment vertical="center" wrapText="1"/>
    </xf>
    <xf numFmtId="0" fontId="50" fillId="11" borderId="0" xfId="9" applyFont="1" applyFill="1" applyAlignment="1">
      <alignment horizontal="center" vertical="center" wrapText="1"/>
    </xf>
    <xf numFmtId="0" fontId="41" fillId="0" borderId="15" xfId="9" applyFont="1" applyBorder="1" applyAlignment="1">
      <alignment horizontal="center" vertical="center" wrapText="1"/>
    </xf>
    <xf numFmtId="0" fontId="50" fillId="0" borderId="0" xfId="9" applyFont="1" applyAlignment="1">
      <alignment horizontal="center" vertical="center" wrapText="1"/>
    </xf>
    <xf numFmtId="0" fontId="50" fillId="12" borderId="16" xfId="9" applyFont="1" applyFill="1" applyBorder="1" applyAlignment="1">
      <alignment horizontal="center" vertical="center" wrapText="1"/>
    </xf>
    <xf numFmtId="0" fontId="51" fillId="0" borderId="0" xfId="9" applyFont="1" applyAlignment="1">
      <alignment horizontal="center" vertical="center" wrapText="1"/>
    </xf>
    <xf numFmtId="0" fontId="52" fillId="0" borderId="17" xfId="9" applyFont="1" applyBorder="1" applyAlignment="1">
      <alignment horizontal="center" vertical="center" wrapText="1"/>
    </xf>
    <xf numFmtId="0" fontId="52" fillId="0" borderId="18" xfId="9" applyFont="1" applyBorder="1" applyAlignment="1">
      <alignment horizontal="center" vertical="center" wrapText="1"/>
    </xf>
    <xf numFmtId="0" fontId="52" fillId="0" borderId="0" xfId="9" applyFont="1" applyAlignment="1">
      <alignment horizontal="center" vertical="center" wrapText="1"/>
    </xf>
    <xf numFmtId="0" fontId="50" fillId="12" borderId="0" xfId="9" applyFont="1" applyFill="1" applyAlignment="1">
      <alignment horizontal="center" vertical="center" wrapText="1"/>
    </xf>
    <xf numFmtId="0" fontId="51" fillId="12" borderId="0" xfId="9" applyFont="1" applyFill="1" applyAlignment="1">
      <alignment horizontal="center" vertical="center" wrapText="1"/>
    </xf>
    <xf numFmtId="0" fontId="33" fillId="12" borderId="0" xfId="9" applyFill="1" applyAlignment="1">
      <alignment horizontal="center" vertical="center" wrapText="1"/>
    </xf>
    <xf numFmtId="0" fontId="53" fillId="0" borderId="0" xfId="9" applyFont="1" applyAlignment="1">
      <alignment horizontal="center" vertical="center" wrapText="1"/>
    </xf>
    <xf numFmtId="0" fontId="42" fillId="0" borderId="0" xfId="9" applyFont="1" applyAlignment="1">
      <alignment horizontal="center" vertical="center" wrapText="1"/>
    </xf>
    <xf numFmtId="0" fontId="54" fillId="0" borderId="0" xfId="9" applyFont="1" applyAlignment="1">
      <alignment horizontal="center" vertical="center" wrapText="1"/>
    </xf>
    <xf numFmtId="0" fontId="53" fillId="13" borderId="0" xfId="9" applyFont="1" applyFill="1" applyAlignment="1">
      <alignment horizontal="center" vertical="center" wrapText="1"/>
    </xf>
    <xf numFmtId="0" fontId="55" fillId="13" borderId="0" xfId="9" applyFont="1" applyFill="1" applyAlignment="1">
      <alignment horizontal="center" vertical="center" wrapText="1"/>
    </xf>
    <xf numFmtId="0" fontId="51" fillId="13" borderId="0" xfId="9" applyFont="1" applyFill="1" applyAlignment="1">
      <alignment horizontal="center" vertical="center" wrapText="1"/>
    </xf>
    <xf numFmtId="0" fontId="56" fillId="13" borderId="0" xfId="9" applyFont="1" applyFill="1" applyAlignment="1">
      <alignment horizontal="center" vertical="center" wrapText="1"/>
    </xf>
    <xf numFmtId="166" fontId="41" fillId="0" borderId="0" xfId="9" applyNumberFormat="1" applyFont="1" applyAlignment="1">
      <alignment horizontal="center" vertical="center" wrapText="1"/>
    </xf>
    <xf numFmtId="0" fontId="57" fillId="0" borderId="0" xfId="9" applyFont="1" applyAlignment="1">
      <alignment horizontal="center" vertical="center" wrapText="1"/>
    </xf>
    <xf numFmtId="165" fontId="41" fillId="0" borderId="0" xfId="9" applyNumberFormat="1" applyFont="1" applyAlignment="1">
      <alignment horizontal="center" vertical="center" wrapText="1"/>
    </xf>
    <xf numFmtId="170" fontId="41" fillId="0" borderId="0" xfId="9" applyNumberFormat="1" applyFont="1" applyAlignment="1">
      <alignment horizontal="center" vertical="center" wrapText="1"/>
    </xf>
    <xf numFmtId="3" fontId="41" fillId="0" borderId="0" xfId="9" applyNumberFormat="1" applyFont="1" applyAlignment="1">
      <alignment horizontal="center" vertical="center" wrapText="1"/>
    </xf>
    <xf numFmtId="171" fontId="41" fillId="0" borderId="0" xfId="9" applyNumberFormat="1" applyFont="1" applyAlignment="1">
      <alignment horizontal="center" vertical="center" wrapText="1"/>
    </xf>
    <xf numFmtId="0" fontId="41" fillId="0" borderId="0" xfId="9" applyFont="1" applyAlignment="1">
      <alignment horizontal="right" vertical="center" wrapText="1"/>
    </xf>
    <xf numFmtId="0" fontId="42" fillId="0" borderId="0" xfId="9" applyFont="1" applyAlignment="1">
      <alignment horizontal="right" vertical="center" wrapText="1"/>
    </xf>
    <xf numFmtId="166" fontId="57" fillId="0" borderId="0" xfId="9" applyNumberFormat="1" applyFont="1" applyAlignment="1">
      <alignment horizontal="center" vertical="center" wrapText="1"/>
    </xf>
    <xf numFmtId="0" fontId="58" fillId="13" borderId="0" xfId="9" applyFont="1" applyFill="1" applyAlignment="1">
      <alignment horizontal="center" vertical="center" wrapText="1"/>
    </xf>
    <xf numFmtId="0" fontId="56" fillId="0" borderId="0" xfId="9" applyFont="1" applyAlignment="1">
      <alignment horizontal="center" vertical="center" wrapText="1"/>
    </xf>
    <xf numFmtId="0" fontId="33" fillId="0" borderId="0" xfId="9" applyAlignment="1">
      <alignment horizontal="right" vertical="center" wrapText="1"/>
    </xf>
    <xf numFmtId="0" fontId="59" fillId="0" borderId="0" xfId="9" applyFont="1" applyAlignment="1">
      <alignment horizontal="right" vertical="center" wrapText="1"/>
    </xf>
    <xf numFmtId="165" fontId="56" fillId="0" borderId="0" xfId="9" applyNumberFormat="1" applyFont="1" applyAlignment="1">
      <alignment horizontal="center" vertical="center" wrapText="1"/>
    </xf>
    <xf numFmtId="167" fontId="41" fillId="0" borderId="0" xfId="9" applyNumberFormat="1" applyFont="1" applyAlignment="1">
      <alignment horizontal="center" vertical="center" wrapText="1"/>
    </xf>
    <xf numFmtId="167" fontId="53" fillId="0" borderId="0" xfId="9" applyNumberFormat="1" applyFont="1" applyAlignment="1">
      <alignment horizontal="center" vertical="center" wrapText="1"/>
    </xf>
    <xf numFmtId="0" fontId="60" fillId="0" borderId="0" xfId="9" applyFont="1" applyAlignment="1">
      <alignment horizontal="center" vertical="center" wrapText="1"/>
    </xf>
    <xf numFmtId="170" fontId="33" fillId="0" borderId="0" xfId="9" applyNumberFormat="1" applyAlignment="1">
      <alignment horizontal="center" vertical="center" wrapText="1"/>
    </xf>
    <xf numFmtId="166" fontId="33" fillId="0" borderId="0" xfId="9" applyNumberFormat="1" applyAlignment="1">
      <alignment horizontal="center" vertical="center" wrapText="1"/>
    </xf>
    <xf numFmtId="165" fontId="33" fillId="0" borderId="0" xfId="9" applyNumberFormat="1" applyAlignment="1">
      <alignment horizontal="center" vertical="center" wrapText="1"/>
    </xf>
    <xf numFmtId="166" fontId="42" fillId="0" borderId="0" xfId="9" applyNumberFormat="1" applyFont="1" applyAlignment="1">
      <alignment horizontal="right" vertical="center" wrapText="1"/>
    </xf>
    <xf numFmtId="0" fontId="33" fillId="0" borderId="0" xfId="9" applyAlignment="1">
      <alignment horizontal="center"/>
    </xf>
    <xf numFmtId="0" fontId="33" fillId="0" borderId="0" xfId="9" applyAlignment="1"/>
    <xf numFmtId="0" fontId="62" fillId="0" borderId="0" xfId="9" applyFont="1" applyAlignment="1">
      <alignment horizontal="left" vertical="center"/>
    </xf>
    <xf numFmtId="0" fontId="62" fillId="0" borderId="0" xfId="9" applyFont="1" applyAlignment="1">
      <alignment horizontal="center" vertical="center" wrapText="1"/>
    </xf>
    <xf numFmtId="0" fontId="63" fillId="0" borderId="0" xfId="9" applyFont="1" applyAlignment="1">
      <alignment horizontal="center" vertical="center" wrapText="1"/>
    </xf>
    <xf numFmtId="0" fontId="33" fillId="0" borderId="0" xfId="9" applyAlignment="1">
      <alignment horizontal="center" wrapText="1"/>
    </xf>
    <xf numFmtId="0" fontId="64" fillId="0" borderId="0" xfId="9" applyFont="1" applyAlignment="1">
      <alignment horizontal="center" vertical="center" wrapText="1"/>
    </xf>
    <xf numFmtId="0" fontId="65" fillId="0" borderId="0" xfId="9" applyFont="1" applyAlignment="1">
      <alignment horizontal="center"/>
    </xf>
    <xf numFmtId="0" fontId="41" fillId="0" borderId="0" xfId="9" applyFont="1" applyFill="1" applyAlignment="1">
      <alignment horizontal="center" vertical="center" wrapText="1"/>
    </xf>
    <xf numFmtId="0" fontId="61" fillId="0" borderId="0" xfId="10" applyFill="1" applyAlignment="1">
      <alignment horizontal="center" vertical="center" wrapText="1"/>
    </xf>
    <xf numFmtId="166" fontId="41" fillId="0" borderId="0" xfId="9" applyNumberFormat="1" applyFont="1" applyFill="1" applyAlignment="1">
      <alignment horizontal="center" vertical="center" wrapText="1"/>
    </xf>
    <xf numFmtId="165" fontId="41" fillId="0" borderId="0" xfId="9" applyNumberFormat="1" applyFont="1" applyFill="1" applyAlignment="1">
      <alignment horizontal="center" vertical="center" wrapText="1"/>
    </xf>
    <xf numFmtId="166" fontId="33" fillId="0" borderId="0" xfId="9" applyNumberFormat="1" applyFill="1" applyAlignment="1">
      <alignment horizontal="center" vertical="center" wrapText="1"/>
    </xf>
    <xf numFmtId="165" fontId="33" fillId="0" borderId="0" xfId="9" applyNumberFormat="1" applyFill="1" applyAlignment="1">
      <alignment horizontal="center" vertical="center" wrapText="1"/>
    </xf>
    <xf numFmtId="171" fontId="41" fillId="0" borderId="0" xfId="9" applyNumberFormat="1" applyFont="1" applyFill="1" applyAlignment="1">
      <alignment horizontal="center" vertical="center" wrapText="1"/>
    </xf>
    <xf numFmtId="167" fontId="41" fillId="0" borderId="0" xfId="9" applyNumberFormat="1" applyFont="1" applyFill="1" applyAlignment="1">
      <alignment horizontal="center" vertical="center" wrapText="1"/>
    </xf>
    <xf numFmtId="0" fontId="33" fillId="0" borderId="0" xfId="9" applyFill="1" applyAlignment="1">
      <alignment horizontal="center" vertical="center" wrapText="1"/>
    </xf>
    <xf numFmtId="0" fontId="53" fillId="0" borderId="0" xfId="9" applyFont="1" applyFill="1" applyAlignment="1">
      <alignment horizontal="center" vertical="center" wrapText="1"/>
    </xf>
    <xf numFmtId="0" fontId="56" fillId="0" borderId="0" xfId="9" applyFont="1" applyFill="1" applyAlignment="1">
      <alignment horizontal="center" vertical="center" wrapText="1"/>
    </xf>
    <xf numFmtId="3" fontId="41" fillId="0" borderId="0" xfId="9" applyNumberFormat="1" applyFont="1" applyFill="1" applyAlignment="1">
      <alignment horizontal="center" vertical="center" wrapText="1"/>
    </xf>
    <xf numFmtId="170" fontId="41" fillId="0" borderId="0" xfId="9" applyNumberFormat="1" applyFont="1" applyFill="1" applyAlignment="1">
      <alignment horizontal="center" vertical="center" wrapText="1"/>
    </xf>
    <xf numFmtId="0" fontId="5" fillId="3" borderId="0" xfId="2" applyFont="1" applyFill="1" applyBorder="1" applyAlignment="1">
      <alignment horizontal="center"/>
    </xf>
    <xf numFmtId="0" fontId="5" fillId="0" borderId="0" xfId="2" applyFont="1" applyAlignment="1"/>
    <xf numFmtId="0" fontId="30" fillId="0" borderId="0" xfId="0" applyFont="1" applyFill="1" applyBorder="1" applyAlignment="1">
      <alignment horizontal="center" vertical="center"/>
    </xf>
    <xf numFmtId="0" fontId="5" fillId="3" borderId="0" xfId="0" applyFont="1" applyFill="1" applyBorder="1" applyAlignment="1">
      <alignment horizontal="center"/>
    </xf>
    <xf numFmtId="0" fontId="0" fillId="0" borderId="0" xfId="0" applyFont="1" applyAlignment="1"/>
    <xf numFmtId="0" fontId="5" fillId="2" borderId="0" xfId="2" applyFont="1" applyFill="1" applyBorder="1" applyAlignment="1">
      <alignment horizontal="center"/>
    </xf>
    <xf numFmtId="0" fontId="0" fillId="0" borderId="0" xfId="0" applyFont="1" applyFill="1" applyBorder="1" applyAlignment="1">
      <alignment horizontal="left" wrapText="1"/>
    </xf>
    <xf numFmtId="0" fontId="8" fillId="0" borderId="0" xfId="0" applyFont="1" applyAlignment="1">
      <alignment horizontal="left"/>
    </xf>
    <xf numFmtId="0" fontId="14" fillId="0" borderId="0" xfId="0" applyFont="1" applyAlignment="1">
      <alignment horizontal="left"/>
    </xf>
    <xf numFmtId="166" fontId="37" fillId="10" borderId="49" xfId="9" applyNumberFormat="1" applyFont="1" applyFill="1" applyBorder="1" applyAlignment="1">
      <alignment horizontal="left" vertical="center" wrapText="1"/>
    </xf>
    <xf numFmtId="0" fontId="33" fillId="0" borderId="12" xfId="9" applyBorder="1"/>
    <xf numFmtId="0" fontId="33" fillId="0" borderId="11" xfId="9" applyBorder="1"/>
    <xf numFmtId="166" fontId="37" fillId="0" borderId="49" xfId="9" applyNumberFormat="1" applyFont="1" applyBorder="1" applyAlignment="1">
      <alignment horizontal="left" vertical="center" wrapText="1"/>
    </xf>
    <xf numFmtId="0" fontId="35" fillId="0" borderId="54" xfId="9" applyFont="1" applyBorder="1" applyAlignment="1">
      <alignment horizontal="left" vertical="center" wrapText="1"/>
    </xf>
    <xf numFmtId="0" fontId="33" fillId="0" borderId="41" xfId="9" applyBorder="1"/>
    <xf numFmtId="0" fontId="33" fillId="0" borderId="55" xfId="9" applyBorder="1"/>
    <xf numFmtId="166" fontId="37" fillId="0" borderId="12" xfId="9" applyNumberFormat="1" applyFont="1" applyBorder="1" applyAlignment="1">
      <alignment horizontal="left" vertical="center" wrapText="1"/>
    </xf>
    <xf numFmtId="166" fontId="37" fillId="0" borderId="41" xfId="9" applyNumberFormat="1" applyFont="1" applyBorder="1" applyAlignment="1">
      <alignment horizontal="left" vertical="center" wrapText="1"/>
    </xf>
    <xf numFmtId="166" fontId="37" fillId="0" borderId="33" xfId="9" applyNumberFormat="1" applyFont="1" applyBorder="1" applyAlignment="1">
      <alignment horizontal="left" vertical="center" wrapText="1"/>
    </xf>
    <xf numFmtId="0" fontId="33" fillId="0" borderId="34" xfId="9" applyBorder="1"/>
    <xf numFmtId="0" fontId="29" fillId="0" borderId="0" xfId="0" applyFont="1" applyFill="1" applyBorder="1" applyAlignment="1">
      <alignment horizontal="left" vertical="center" wrapText="1"/>
    </xf>
    <xf numFmtId="0" fontId="17" fillId="2" borderId="0" xfId="0" applyFont="1" applyFill="1" applyBorder="1" applyAlignment="1">
      <alignment horizontal="center" vertical="center" wrapText="1"/>
    </xf>
    <xf numFmtId="0" fontId="17" fillId="2" borderId="20" xfId="0" applyFont="1" applyFill="1" applyBorder="1" applyAlignment="1">
      <alignment horizontal="center" vertical="center" wrapText="1"/>
    </xf>
    <xf numFmtId="0" fontId="17" fillId="2" borderId="23" xfId="0" applyFont="1" applyFill="1" applyBorder="1" applyAlignment="1">
      <alignment horizontal="center" vertical="center" wrapText="1"/>
    </xf>
    <xf numFmtId="0" fontId="13" fillId="0" borderId="0" xfId="2" quotePrefix="1" applyFill="1" applyBorder="1" applyAlignment="1">
      <alignment horizontal="center" vertical="center" wrapText="1"/>
    </xf>
    <xf numFmtId="0" fontId="13" fillId="0" borderId="20" xfId="2" quotePrefix="1" applyFill="1" applyBorder="1" applyAlignment="1">
      <alignment horizontal="center" vertical="center" wrapText="1"/>
    </xf>
    <xf numFmtId="0" fontId="13" fillId="0" borderId="23" xfId="2" quotePrefix="1" applyFill="1" applyBorder="1" applyAlignment="1">
      <alignment horizontal="center" vertical="center" wrapText="1"/>
    </xf>
    <xf numFmtId="0" fontId="13" fillId="0" borderId="20" xfId="2" quotePrefix="1" applyBorder="1" applyAlignment="1">
      <alignment horizontal="center"/>
    </xf>
    <xf numFmtId="0" fontId="13" fillId="0" borderId="23" xfId="2" quotePrefix="1" applyBorder="1" applyAlignment="1">
      <alignment horizontal="center"/>
    </xf>
    <xf numFmtId="0" fontId="13" fillId="0" borderId="32" xfId="2" quotePrefix="1" applyFill="1" applyBorder="1" applyAlignment="1">
      <alignment horizontal="center" vertical="center" wrapText="1"/>
    </xf>
    <xf numFmtId="0" fontId="13" fillId="0" borderId="24" xfId="2" quotePrefix="1" applyFill="1" applyBorder="1" applyAlignment="1">
      <alignment horizontal="center" vertical="center" wrapText="1"/>
    </xf>
    <xf numFmtId="0" fontId="1" fillId="0" borderId="29" xfId="0" applyFont="1" applyBorder="1" applyAlignment="1">
      <alignment horizontal="left" vertical="center" wrapText="1"/>
    </xf>
    <xf numFmtId="0" fontId="1" fillId="0" borderId="30" xfId="0" applyFont="1" applyBorder="1" applyAlignment="1">
      <alignment horizontal="left" vertical="center" wrapText="1"/>
    </xf>
    <xf numFmtId="0" fontId="1" fillId="0" borderId="30" xfId="0" applyFont="1" applyBorder="1" applyAlignment="1" applyProtection="1">
      <alignment horizontal="center" vertical="center" wrapText="1"/>
      <protection locked="0"/>
    </xf>
    <xf numFmtId="0" fontId="1" fillId="0" borderId="31" xfId="0" applyFont="1" applyBorder="1" applyAlignment="1" applyProtection="1">
      <alignment horizontal="center" vertical="center" wrapText="1"/>
      <protection locked="0"/>
    </xf>
    <xf numFmtId="0" fontId="17" fillId="2" borderId="0" xfId="0" applyFont="1" applyFill="1" applyAlignment="1">
      <alignment horizontal="left" vertical="center" wrapText="1"/>
    </xf>
    <xf numFmtId="0" fontId="29"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26" xfId="0" applyFont="1" applyBorder="1" applyAlignment="1">
      <alignment horizontal="left" vertical="center" wrapText="1"/>
    </xf>
    <xf numFmtId="0" fontId="17" fillId="2" borderId="0" xfId="0" applyFont="1" applyFill="1" applyAlignment="1">
      <alignment horizontal="center" vertical="center" wrapText="1"/>
    </xf>
    <xf numFmtId="0" fontId="13" fillId="0" borderId="20" xfId="2" quotePrefix="1" applyBorder="1" applyAlignment="1" applyProtection="1">
      <alignment horizontal="center" vertical="center" wrapText="1"/>
      <protection locked="0"/>
    </xf>
    <xf numFmtId="0" fontId="13" fillId="0" borderId="23" xfId="2" quotePrefix="1" applyBorder="1" applyAlignment="1" applyProtection="1">
      <alignment horizontal="center" vertical="center" wrapText="1"/>
      <protection locked="0"/>
    </xf>
    <xf numFmtId="0" fontId="1" fillId="0" borderId="20" xfId="0" applyFont="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1" fillId="0" borderId="23" xfId="0" applyFont="1" applyBorder="1" applyAlignment="1" applyProtection="1">
      <alignment horizontal="center" vertical="center" wrapText="1"/>
      <protection locked="0"/>
    </xf>
    <xf numFmtId="0" fontId="13" fillId="0" borderId="0" xfId="2" quotePrefix="1" applyAlignment="1">
      <alignment horizontal="center"/>
    </xf>
    <xf numFmtId="0" fontId="13" fillId="0" borderId="25" xfId="2" quotePrefix="1" applyBorder="1" applyAlignment="1">
      <alignment horizontal="center" vertical="center" wrapText="1"/>
    </xf>
    <xf numFmtId="0" fontId="13" fillId="0" borderId="24" xfId="2" quotePrefix="1" applyBorder="1" applyAlignment="1">
      <alignment horizontal="center" vertical="center" wrapText="1"/>
    </xf>
  </cellXfs>
  <cellStyles count="11">
    <cellStyle name="Comma 2" xfId="3"/>
    <cellStyle name="Link" xfId="2" builtinId="8"/>
    <cellStyle name="Link 2" xfId="10"/>
    <cellStyle name="Normal 2" xfId="4"/>
    <cellStyle name="Normal 3" xfId="5"/>
    <cellStyle name="Normal 4" xfId="6"/>
    <cellStyle name="Normal 7" xfId="7"/>
    <cellStyle name="Prozent" xfId="1" builtinId="5"/>
    <cellStyle name="Standard" xfId="0" builtinId="0"/>
    <cellStyle name="Standard 2" xfId="9"/>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8.vml"/></Relationships>
</file>

<file path=xl/worksheets/_rels/sheet1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9.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printerSettings" Target="../printerSettings/printerSettings4.bin"/><Relationship Id="rId4" Type="http://schemas.openxmlformats.org/officeDocument/2006/relationships/hyperlink" Target="http://www.berlinhyp.de/"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3"/>
  <sheetViews>
    <sheetView zoomScale="80" zoomScaleNormal="80" workbookViewId="0">
      <selection activeCell="F10" sqref="F10"/>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516" t="s">
        <v>1930</v>
      </c>
      <c r="F6" s="516"/>
      <c r="G6" s="516"/>
      <c r="H6" s="7"/>
      <c r="I6" s="7"/>
      <c r="J6" s="8"/>
    </row>
    <row r="7" spans="2:10" ht="26.25" x14ac:dyDescent="0.25">
      <c r="B7" s="6"/>
      <c r="C7" s="7"/>
      <c r="D7" s="7"/>
      <c r="E7" s="7"/>
      <c r="F7" s="12" t="e">
        <f>#REF!</f>
        <v>#REF!</v>
      </c>
      <c r="G7" s="7"/>
      <c r="H7" s="7"/>
      <c r="I7" s="7"/>
      <c r="J7" s="8"/>
    </row>
    <row r="8" spans="2:10" ht="26.25" x14ac:dyDescent="0.25">
      <c r="B8" s="6"/>
      <c r="C8" s="7"/>
      <c r="D8" s="7"/>
      <c r="E8" s="7"/>
      <c r="F8" s="12" t="e">
        <f>#REF!</f>
        <v>#REF!</v>
      </c>
      <c r="G8" s="7"/>
      <c r="H8" s="7"/>
      <c r="I8" s="7"/>
      <c r="J8" s="8"/>
    </row>
    <row r="9" spans="2:10" ht="21" x14ac:dyDescent="0.25">
      <c r="B9" s="6"/>
      <c r="C9" s="7"/>
      <c r="D9" s="7"/>
      <c r="E9" s="7"/>
      <c r="F9" s="13" t="e">
        <f>"Reporting Date: "&amp;#REF!</f>
        <v>#REF!</v>
      </c>
      <c r="G9" s="7"/>
      <c r="H9" s="7"/>
      <c r="I9" s="7"/>
      <c r="J9" s="8"/>
    </row>
    <row r="10" spans="2:10" ht="21" x14ac:dyDescent="0.25">
      <c r="B10" s="6"/>
      <c r="C10" s="7"/>
      <c r="D10" s="7"/>
      <c r="E10" s="7"/>
      <c r="F10" s="13" t="e">
        <f>"Cut-off Date: "&amp;#REF!</f>
        <v>#REF!</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519" t="s">
        <v>15</v>
      </c>
      <c r="E24" s="515" t="s">
        <v>16</v>
      </c>
      <c r="F24" s="515"/>
      <c r="G24" s="515"/>
      <c r="H24" s="515"/>
      <c r="I24" s="7"/>
      <c r="J24" s="8"/>
    </row>
    <row r="25" spans="2:10" x14ac:dyDescent="0.25">
      <c r="B25" s="6"/>
      <c r="C25" s="7"/>
      <c r="D25" s="7"/>
      <c r="E25" s="16"/>
      <c r="F25" s="16"/>
      <c r="G25" s="16"/>
      <c r="H25" s="7"/>
      <c r="I25" s="7"/>
      <c r="J25" s="8"/>
    </row>
    <row r="26" spans="2:10" x14ac:dyDescent="0.25">
      <c r="B26" s="6"/>
      <c r="C26" s="7"/>
      <c r="D26" s="519" t="s">
        <v>17</v>
      </c>
      <c r="E26" s="515"/>
      <c r="F26" s="515"/>
      <c r="G26" s="515"/>
      <c r="H26" s="515"/>
      <c r="I26" s="7"/>
      <c r="J26" s="8"/>
    </row>
    <row r="27" spans="2:10" x14ac:dyDescent="0.25">
      <c r="B27" s="6"/>
      <c r="C27" s="7"/>
      <c r="D27" s="17"/>
      <c r="E27" s="17"/>
      <c r="F27" s="17"/>
      <c r="G27" s="17"/>
      <c r="H27" s="17"/>
      <c r="I27" s="7"/>
      <c r="J27" s="8"/>
    </row>
    <row r="28" spans="2:10" x14ac:dyDescent="0.25">
      <c r="B28" s="6"/>
      <c r="C28" s="7"/>
      <c r="D28" s="519" t="s">
        <v>18</v>
      </c>
      <c r="E28" s="515" t="s">
        <v>16</v>
      </c>
      <c r="F28" s="515"/>
      <c r="G28" s="515"/>
      <c r="H28" s="515"/>
      <c r="I28" s="7"/>
      <c r="J28" s="8"/>
    </row>
    <row r="29" spans="2:10" x14ac:dyDescent="0.25">
      <c r="B29" s="6"/>
      <c r="C29" s="7"/>
      <c r="D29" s="17"/>
      <c r="E29" s="17"/>
      <c r="F29" s="17"/>
      <c r="G29" s="17"/>
      <c r="H29" s="17"/>
      <c r="I29" s="7"/>
      <c r="J29" s="8"/>
    </row>
    <row r="30" spans="2:10" x14ac:dyDescent="0.25">
      <c r="B30" s="6"/>
      <c r="C30" s="7"/>
      <c r="D30" s="519" t="s">
        <v>19</v>
      </c>
      <c r="E30" s="515" t="s">
        <v>16</v>
      </c>
      <c r="F30" s="515"/>
      <c r="G30" s="515"/>
      <c r="H30" s="515"/>
      <c r="I30" s="7"/>
      <c r="J30" s="8"/>
    </row>
    <row r="31" spans="2:10" x14ac:dyDescent="0.25">
      <c r="B31" s="6"/>
      <c r="C31" s="7"/>
      <c r="D31" s="17"/>
      <c r="E31" s="17"/>
      <c r="F31" s="17"/>
      <c r="G31" s="17"/>
      <c r="H31" s="17"/>
      <c r="I31" s="7"/>
      <c r="J31" s="8"/>
    </row>
    <row r="32" spans="2:10" x14ac:dyDescent="0.25">
      <c r="B32" s="6"/>
      <c r="C32" s="7"/>
      <c r="D32" s="519" t="s">
        <v>20</v>
      </c>
      <c r="E32" s="515" t="s">
        <v>16</v>
      </c>
      <c r="F32" s="515"/>
      <c r="G32" s="515"/>
      <c r="H32" s="515"/>
      <c r="I32" s="7"/>
      <c r="J32" s="8"/>
    </row>
    <row r="33" spans="1:18" x14ac:dyDescent="0.25">
      <c r="B33" s="6"/>
      <c r="C33" s="7"/>
      <c r="D33" s="16"/>
      <c r="E33" s="16"/>
      <c r="F33" s="16"/>
      <c r="G33" s="16"/>
      <c r="H33" s="16"/>
      <c r="I33" s="7"/>
      <c r="J33" s="8"/>
    </row>
    <row r="34" spans="1:18" x14ac:dyDescent="0.25">
      <c r="B34" s="6"/>
      <c r="C34" s="7"/>
      <c r="D34" s="519" t="s">
        <v>21</v>
      </c>
      <c r="E34" s="515" t="s">
        <v>16</v>
      </c>
      <c r="F34" s="515"/>
      <c r="G34" s="515"/>
      <c r="H34" s="515"/>
      <c r="I34" s="7"/>
      <c r="J34" s="8"/>
    </row>
    <row r="35" spans="1:18" x14ac:dyDescent="0.25">
      <c r="B35" s="6"/>
      <c r="C35" s="7"/>
      <c r="D35" s="7"/>
      <c r="E35" s="7"/>
      <c r="F35" s="7"/>
      <c r="G35" s="7"/>
      <c r="H35" s="7"/>
      <c r="I35" s="7"/>
      <c r="J35" s="8"/>
    </row>
    <row r="36" spans="1:18" x14ac:dyDescent="0.25">
      <c r="B36" s="6"/>
      <c r="C36" s="7"/>
      <c r="D36" s="517" t="s">
        <v>22</v>
      </c>
      <c r="E36" s="518"/>
      <c r="F36" s="518"/>
      <c r="G36" s="518"/>
      <c r="H36" s="518"/>
      <c r="I36" s="7"/>
      <c r="J36" s="8"/>
    </row>
    <row r="37" spans="1:18" x14ac:dyDescent="0.25">
      <c r="B37" s="6"/>
      <c r="C37" s="7"/>
      <c r="D37" s="7"/>
      <c r="E37" s="7"/>
      <c r="F37" s="15"/>
      <c r="G37" s="7"/>
      <c r="H37" s="7"/>
      <c r="I37" s="7"/>
      <c r="J37" s="8"/>
    </row>
    <row r="38" spans="1:18" x14ac:dyDescent="0.25">
      <c r="B38" s="6"/>
      <c r="C38" s="7"/>
      <c r="D38" s="517" t="s">
        <v>1407</v>
      </c>
      <c r="E38" s="518"/>
      <c r="F38" s="518"/>
      <c r="G38" s="518"/>
      <c r="H38" s="518"/>
      <c r="I38" s="7"/>
      <c r="J38" s="8"/>
    </row>
    <row r="39" spans="1:18" x14ac:dyDescent="0.25">
      <c r="B39" s="6"/>
      <c r="C39" s="7"/>
      <c r="D39" s="113"/>
      <c r="E39" s="113"/>
      <c r="F39" s="113"/>
      <c r="G39" s="113"/>
      <c r="H39" s="113"/>
      <c r="I39" s="7"/>
      <c r="J39" s="8"/>
    </row>
    <row r="40" spans="1:18" s="228" customFormat="1" x14ac:dyDescent="0.25">
      <c r="A40" s="2"/>
      <c r="B40" s="6"/>
      <c r="C40" s="7"/>
      <c r="D40" s="514" t="s">
        <v>2376</v>
      </c>
      <c r="E40" s="515" t="s">
        <v>16</v>
      </c>
      <c r="F40" s="515"/>
      <c r="G40" s="515"/>
      <c r="H40" s="515"/>
      <c r="I40" s="7"/>
      <c r="J40" s="8"/>
      <c r="K40" s="2"/>
      <c r="L40" s="2"/>
      <c r="M40" s="2"/>
      <c r="N40" s="2"/>
      <c r="O40" s="2"/>
      <c r="P40" s="2"/>
      <c r="Q40" s="2"/>
      <c r="R40" s="2"/>
    </row>
    <row r="41" spans="1:18" s="228" customFormat="1" x14ac:dyDescent="0.25">
      <c r="A41" s="2"/>
      <c r="B41" s="6"/>
      <c r="C41" s="7"/>
      <c r="D41" s="7"/>
      <c r="E41" s="297"/>
      <c r="F41" s="297"/>
      <c r="G41" s="297"/>
      <c r="H41" s="297"/>
      <c r="I41" s="7"/>
      <c r="J41" s="8"/>
      <c r="K41" s="2"/>
      <c r="L41" s="2"/>
      <c r="M41" s="2"/>
      <c r="N41" s="2"/>
      <c r="O41" s="2"/>
      <c r="P41" s="2"/>
      <c r="Q41" s="2"/>
      <c r="R41" s="2"/>
    </row>
    <row r="42" spans="1:18" s="228" customFormat="1" x14ac:dyDescent="0.25">
      <c r="A42" s="2"/>
      <c r="B42" s="6"/>
      <c r="C42" s="7"/>
      <c r="D42" s="514" t="s">
        <v>2484</v>
      </c>
      <c r="E42" s="515"/>
      <c r="F42" s="515"/>
      <c r="G42" s="515"/>
      <c r="H42" s="515"/>
      <c r="I42" s="7"/>
      <c r="J42" s="8"/>
      <c r="K42" s="2"/>
      <c r="L42" s="2"/>
      <c r="M42" s="2"/>
      <c r="N42" s="2"/>
      <c r="O42" s="2"/>
      <c r="P42" s="2"/>
      <c r="Q42" s="2"/>
      <c r="R42" s="2"/>
    </row>
    <row r="43" spans="1:18" ht="15.75" thickBot="1" x14ac:dyDescent="0.3">
      <c r="B43" s="18"/>
      <c r="C43" s="19"/>
      <c r="D43" s="19"/>
      <c r="E43" s="19"/>
      <c r="F43" s="19"/>
      <c r="G43" s="19"/>
      <c r="H43" s="19"/>
      <c r="I43" s="19"/>
      <c r="J43" s="20"/>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F1. Optional Sustainable M data'!A1" display="Temp. Optional COVID 19 impact"/>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320"/>
    <pageSetUpPr fitToPage="1"/>
  </sheetPr>
  <dimension ref="A1:AMK39"/>
  <sheetViews>
    <sheetView zoomScaleNormal="100" workbookViewId="0">
      <selection activeCell="E22" sqref="E22"/>
    </sheetView>
  </sheetViews>
  <sheetFormatPr baseColWidth="10" defaultColWidth="9.140625" defaultRowHeight="15" x14ac:dyDescent="0.25"/>
  <cols>
    <col min="1" max="1" width="46" style="403" customWidth="1"/>
    <col min="2" max="2" width="11.5703125" style="403" customWidth="1"/>
    <col min="3" max="3" width="15.7109375" style="408" customWidth="1"/>
    <col min="4" max="8" width="15.7109375" style="403" customWidth="1"/>
    <col min="9" max="9" width="16.7109375" style="403" customWidth="1"/>
    <col min="10" max="10" width="17.7109375" style="403" customWidth="1"/>
    <col min="11" max="11" width="27" style="403" customWidth="1"/>
    <col min="12" max="12" width="38.140625" style="403" customWidth="1"/>
    <col min="13" max="13" width="37.85546875" style="403" customWidth="1"/>
    <col min="14" max="1025" width="11.42578125" style="403" customWidth="1"/>
    <col min="1026" max="16384" width="9.140625" style="402"/>
  </cols>
  <sheetData>
    <row r="1" spans="1:13" ht="15.75" customHeight="1" thickBot="1" x14ac:dyDescent="0.3">
      <c r="A1" s="315" t="s">
        <v>2570</v>
      </c>
      <c r="B1" s="316" t="s">
        <v>2498</v>
      </c>
      <c r="C1" s="317"/>
      <c r="D1" s="316"/>
      <c r="E1" s="316"/>
      <c r="F1" s="316"/>
      <c r="G1" s="316"/>
      <c r="H1" s="318"/>
    </row>
    <row r="2" spans="1:13" ht="13.9" customHeight="1" x14ac:dyDescent="0.25">
      <c r="A2" s="320" t="s">
        <v>2571</v>
      </c>
      <c r="B2" s="321" t="s">
        <v>2572</v>
      </c>
      <c r="C2" s="322">
        <v>16754.591372999999</v>
      </c>
      <c r="D2" s="323" t="s">
        <v>2573</v>
      </c>
      <c r="E2" s="323"/>
      <c r="F2" s="323"/>
      <c r="G2" s="321" t="s">
        <v>2572</v>
      </c>
      <c r="H2" s="322">
        <v>16368.746182000001</v>
      </c>
      <c r="K2" s="324"/>
      <c r="L2" s="324"/>
    </row>
    <row r="3" spans="1:13" ht="15" customHeight="1" x14ac:dyDescent="0.25">
      <c r="A3" s="325" t="s">
        <v>2574</v>
      </c>
      <c r="B3" s="321" t="s">
        <v>2575</v>
      </c>
      <c r="C3" s="322">
        <v>4.9000000000000004</v>
      </c>
      <c r="D3" s="530" t="s">
        <v>2576</v>
      </c>
      <c r="E3" s="524"/>
      <c r="F3" s="524"/>
      <c r="G3" s="326" t="s">
        <v>2575</v>
      </c>
      <c r="H3" s="322">
        <v>5.4</v>
      </c>
      <c r="K3" s="327"/>
      <c r="L3" s="327"/>
      <c r="M3" s="404"/>
    </row>
    <row r="4" spans="1:13" ht="15" customHeight="1" x14ac:dyDescent="0.25">
      <c r="A4" s="325" t="s">
        <v>2577</v>
      </c>
      <c r="B4" s="326" t="s">
        <v>2506</v>
      </c>
      <c r="C4" s="328">
        <v>100</v>
      </c>
      <c r="D4" s="530" t="s">
        <v>2578</v>
      </c>
      <c r="E4" s="524"/>
      <c r="F4" s="524"/>
      <c r="G4" s="321" t="s">
        <v>2579</v>
      </c>
      <c r="H4" s="328" t="s">
        <v>2580</v>
      </c>
      <c r="K4" s="329"/>
      <c r="L4" s="329"/>
    </row>
    <row r="5" spans="1:13" ht="15" customHeight="1" x14ac:dyDescent="0.25">
      <c r="A5" s="325" t="s">
        <v>2581</v>
      </c>
      <c r="B5" s="330"/>
      <c r="C5" s="328" t="s">
        <v>2582</v>
      </c>
      <c r="D5" s="530" t="s">
        <v>2583</v>
      </c>
      <c r="E5" s="524"/>
      <c r="F5" s="524"/>
      <c r="G5" s="326" t="s">
        <v>2584</v>
      </c>
      <c r="H5" s="331" t="s">
        <v>2514</v>
      </c>
      <c r="K5" s="329"/>
      <c r="L5" s="329"/>
    </row>
    <row r="6" spans="1:13" ht="15" customHeight="1" x14ac:dyDescent="0.25">
      <c r="A6" s="325" t="s">
        <v>2585</v>
      </c>
      <c r="B6" s="321" t="s">
        <v>2579</v>
      </c>
      <c r="C6" s="328" t="s">
        <v>2586</v>
      </c>
      <c r="D6" s="530" t="s">
        <v>2587</v>
      </c>
      <c r="E6" s="524"/>
      <c r="F6" s="524"/>
      <c r="G6" s="326" t="s">
        <v>2579</v>
      </c>
      <c r="H6" s="331" t="s">
        <v>2580</v>
      </c>
      <c r="K6" s="329"/>
      <c r="L6" s="329"/>
    </row>
    <row r="7" spans="1:13" ht="15" customHeight="1" thickBot="1" x14ac:dyDescent="0.3">
      <c r="A7" s="332" t="s">
        <v>2588</v>
      </c>
      <c r="B7" s="326" t="s">
        <v>2506</v>
      </c>
      <c r="C7" s="328" t="s">
        <v>2586</v>
      </c>
      <c r="D7" s="531" t="s">
        <v>2589</v>
      </c>
      <c r="E7" s="528"/>
      <c r="F7" s="528"/>
      <c r="G7" s="333" t="s">
        <v>2579</v>
      </c>
      <c r="H7" s="334" t="s">
        <v>2586</v>
      </c>
      <c r="K7" s="329"/>
      <c r="L7" s="329"/>
    </row>
    <row r="8" spans="1:13" ht="15" customHeight="1" thickBot="1" x14ac:dyDescent="0.3">
      <c r="A8" s="335" t="s">
        <v>2590</v>
      </c>
      <c r="B8" s="321" t="s">
        <v>2506</v>
      </c>
      <c r="C8" s="322">
        <v>2</v>
      </c>
      <c r="D8" s="336"/>
      <c r="E8" s="336"/>
      <c r="F8" s="336"/>
      <c r="G8" s="336"/>
      <c r="H8" s="336"/>
      <c r="K8" s="329"/>
      <c r="L8" s="329"/>
    </row>
    <row r="9" spans="1:13" ht="15" customHeight="1" thickBot="1" x14ac:dyDescent="0.3">
      <c r="A9" s="325" t="s">
        <v>2591</v>
      </c>
      <c r="B9" s="321" t="s">
        <v>2579</v>
      </c>
      <c r="C9" s="328" t="s">
        <v>2586</v>
      </c>
      <c r="D9" s="532" t="s">
        <v>2592</v>
      </c>
      <c r="E9" s="533"/>
      <c r="F9" s="533"/>
      <c r="G9" s="337" t="s">
        <v>2572</v>
      </c>
      <c r="H9" s="338">
        <v>3190.8772690000001</v>
      </c>
    </row>
    <row r="10" spans="1:13" ht="15" customHeight="1" thickBot="1" x14ac:dyDescent="0.3">
      <c r="A10" s="325" t="s">
        <v>2593</v>
      </c>
      <c r="B10" s="321" t="s">
        <v>2579</v>
      </c>
      <c r="C10" s="328" t="s">
        <v>2586</v>
      </c>
      <c r="D10" s="336"/>
      <c r="E10" s="336"/>
      <c r="F10" s="336"/>
      <c r="G10" s="336"/>
      <c r="H10" s="336"/>
    </row>
    <row r="11" spans="1:13" ht="15" customHeight="1" x14ac:dyDescent="0.25">
      <c r="A11" s="332" t="s">
        <v>2594</v>
      </c>
      <c r="B11" s="326" t="s">
        <v>2525</v>
      </c>
      <c r="C11" s="328" t="s">
        <v>2586</v>
      </c>
      <c r="D11" s="339"/>
      <c r="E11" s="340"/>
      <c r="F11" s="341" t="s">
        <v>2526</v>
      </c>
      <c r="G11" s="342" t="s">
        <v>486</v>
      </c>
      <c r="H11" s="343" t="s">
        <v>488</v>
      </c>
      <c r="I11" s="344"/>
      <c r="J11" s="345"/>
      <c r="K11" s="346"/>
      <c r="L11" s="404"/>
    </row>
    <row r="12" spans="1:13" ht="15" customHeight="1" x14ac:dyDescent="0.25">
      <c r="A12" s="325" t="s">
        <v>2595</v>
      </c>
      <c r="B12" s="321" t="s">
        <v>2579</v>
      </c>
      <c r="C12" s="328" t="s">
        <v>2586</v>
      </c>
      <c r="D12" s="523" t="s">
        <v>2596</v>
      </c>
      <c r="E12" s="524"/>
      <c r="F12" s="525"/>
      <c r="G12" s="347">
        <v>835</v>
      </c>
      <c r="H12" s="348">
        <v>681</v>
      </c>
    </row>
    <row r="13" spans="1:13" ht="15" customHeight="1" thickBot="1" x14ac:dyDescent="0.3">
      <c r="A13" s="349" t="s">
        <v>2529</v>
      </c>
      <c r="B13" s="350" t="s">
        <v>2572</v>
      </c>
      <c r="C13" s="351">
        <v>9663.3631729999997</v>
      </c>
      <c r="D13" s="352" t="s">
        <v>1545</v>
      </c>
      <c r="E13" s="353"/>
      <c r="F13" s="354"/>
      <c r="G13" s="347">
        <v>840</v>
      </c>
      <c r="H13" s="348">
        <v>768</v>
      </c>
    </row>
    <row r="14" spans="1:13" ht="15" customHeight="1" thickBot="1" x14ac:dyDescent="0.3">
      <c r="A14" s="355" t="s">
        <v>2597</v>
      </c>
      <c r="B14" s="341" t="s">
        <v>2598</v>
      </c>
      <c r="C14" s="351">
        <v>0</v>
      </c>
      <c r="D14" s="526" t="s">
        <v>2599</v>
      </c>
      <c r="E14" s="524"/>
      <c r="F14" s="525"/>
      <c r="G14" s="347">
        <v>3555</v>
      </c>
      <c r="H14" s="348">
        <v>1557</v>
      </c>
      <c r="I14" s="405"/>
      <c r="J14" s="405"/>
    </row>
    <row r="15" spans="1:13" ht="19.5" customHeight="1" x14ac:dyDescent="0.25">
      <c r="A15" s="357" t="s">
        <v>2600</v>
      </c>
      <c r="B15" s="341"/>
      <c r="C15" s="358"/>
      <c r="D15" s="526" t="s">
        <v>2601</v>
      </c>
      <c r="E15" s="524"/>
      <c r="F15" s="525"/>
      <c r="G15" s="359">
        <v>6.7823070000000003</v>
      </c>
      <c r="H15" s="360"/>
    </row>
    <row r="16" spans="1:13" ht="15.75" customHeight="1" thickBot="1" x14ac:dyDescent="0.3">
      <c r="A16" s="361" t="s">
        <v>2602</v>
      </c>
      <c r="B16" s="321" t="s">
        <v>2572</v>
      </c>
      <c r="C16" s="362">
        <v>894</v>
      </c>
      <c r="D16" s="527" t="s">
        <v>2603</v>
      </c>
      <c r="E16" s="528"/>
      <c r="F16" s="529"/>
      <c r="G16" s="363">
        <v>5161.1733039999999</v>
      </c>
      <c r="H16" s="336"/>
    </row>
    <row r="17" spans="1:13" ht="13.9" customHeight="1" thickBot="1" x14ac:dyDescent="0.3">
      <c r="A17" s="364" t="s">
        <v>2604</v>
      </c>
      <c r="B17" s="350" t="s">
        <v>2572</v>
      </c>
      <c r="C17" s="365">
        <v>11</v>
      </c>
      <c r="D17" s="366"/>
      <c r="E17" s="366"/>
      <c r="F17" s="366"/>
      <c r="G17" s="366" t="s">
        <v>2526</v>
      </c>
      <c r="H17" s="336"/>
    </row>
    <row r="18" spans="1:13" ht="15" customHeight="1" x14ac:dyDescent="0.25">
      <c r="A18" s="355" t="s">
        <v>2605</v>
      </c>
      <c r="B18" s="341" t="s">
        <v>2540</v>
      </c>
      <c r="C18" s="367" t="str">
        <f>IF(C20&lt;&gt;0,"Y","N")</f>
        <v>N</v>
      </c>
      <c r="D18" s="368"/>
      <c r="E18" s="368"/>
      <c r="F18" s="368"/>
      <c r="G18" s="368"/>
      <c r="H18" s="360"/>
      <c r="I18" s="406"/>
      <c r="J18" s="406"/>
    </row>
    <row r="19" spans="1:13" ht="13.9" customHeight="1" x14ac:dyDescent="0.25">
      <c r="A19" s="325" t="s">
        <v>2606</v>
      </c>
      <c r="B19" s="321" t="s">
        <v>2542</v>
      </c>
      <c r="C19" s="369"/>
      <c r="D19" s="368"/>
      <c r="E19" s="368"/>
      <c r="F19" s="368"/>
      <c r="G19" s="368"/>
      <c r="H19" s="360"/>
    </row>
    <row r="20" spans="1:13" ht="13.9" customHeight="1" thickBot="1" x14ac:dyDescent="0.3">
      <c r="A20" s="364" t="s">
        <v>2607</v>
      </c>
      <c r="B20" s="350" t="s">
        <v>2572</v>
      </c>
      <c r="C20" s="370">
        <v>0</v>
      </c>
      <c r="D20" s="366"/>
      <c r="E20" s="366"/>
      <c r="F20" s="366"/>
      <c r="G20" s="368"/>
      <c r="H20" s="360"/>
      <c r="I20" s="406"/>
      <c r="J20" s="406"/>
      <c r="K20" s="404"/>
      <c r="L20" s="404"/>
    </row>
    <row r="21" spans="1:13" ht="15" customHeight="1" x14ac:dyDescent="0.25">
      <c r="A21" s="371" t="s">
        <v>2608</v>
      </c>
      <c r="B21" s="372" t="s">
        <v>2572</v>
      </c>
      <c r="C21" s="373" t="s">
        <v>2545</v>
      </c>
      <c r="D21" s="374" t="s">
        <v>2609</v>
      </c>
      <c r="E21" s="375"/>
      <c r="F21" s="375"/>
      <c r="G21" s="336"/>
      <c r="H21" s="336"/>
    </row>
    <row r="22" spans="1:13" ht="15" customHeight="1" x14ac:dyDescent="0.25">
      <c r="A22" s="376" t="s">
        <v>214</v>
      </c>
      <c r="B22" s="377"/>
      <c r="C22" s="378">
        <v>16368.746182000001</v>
      </c>
      <c r="D22" s="328">
        <v>16607.582899000001</v>
      </c>
      <c r="E22" s="375"/>
      <c r="F22" s="375"/>
      <c r="G22" s="336"/>
      <c r="H22" s="336"/>
    </row>
    <row r="23" spans="1:13" ht="13.9" customHeight="1" x14ac:dyDescent="0.25">
      <c r="A23" s="379" t="s">
        <v>1437</v>
      </c>
      <c r="B23" s="326"/>
      <c r="C23" s="378">
        <v>0</v>
      </c>
      <c r="D23" s="328">
        <v>0</v>
      </c>
      <c r="E23" s="380"/>
      <c r="F23" s="380"/>
      <c r="G23" s="381"/>
      <c r="H23" s="336"/>
    </row>
    <row r="24" spans="1:13" ht="13.9" customHeight="1" x14ac:dyDescent="0.25">
      <c r="A24" s="379" t="s">
        <v>1438</v>
      </c>
      <c r="B24" s="326"/>
      <c r="C24" s="378">
        <v>0</v>
      </c>
      <c r="D24" s="328">
        <v>0</v>
      </c>
      <c r="E24" s="380"/>
      <c r="F24" s="380"/>
      <c r="G24" s="366"/>
      <c r="H24" s="336"/>
    </row>
    <row r="25" spans="1:13" ht="13.9" customHeight="1" x14ac:dyDescent="0.25">
      <c r="A25" s="382" t="s">
        <v>1439</v>
      </c>
      <c r="B25" s="326"/>
      <c r="C25" s="378">
        <v>0</v>
      </c>
      <c r="D25" s="328">
        <v>56.314459000000006</v>
      </c>
      <c r="E25" s="380"/>
      <c r="F25" s="380"/>
      <c r="G25" s="383"/>
      <c r="H25" s="336"/>
    </row>
    <row r="26" spans="1:13" ht="15.75" customHeight="1" x14ac:dyDescent="0.25">
      <c r="A26" s="382" t="s">
        <v>225</v>
      </c>
      <c r="B26" s="326"/>
      <c r="C26" s="378">
        <v>0</v>
      </c>
      <c r="D26" s="328">
        <v>0</v>
      </c>
      <c r="E26" s="380"/>
      <c r="F26" s="380"/>
      <c r="G26" s="383"/>
      <c r="H26" s="336"/>
    </row>
    <row r="27" spans="1:13" ht="13.9" customHeight="1" x14ac:dyDescent="0.25">
      <c r="A27" s="382" t="s">
        <v>227</v>
      </c>
      <c r="B27" s="326"/>
      <c r="C27" s="378">
        <v>0</v>
      </c>
      <c r="D27" s="328">
        <v>0</v>
      </c>
      <c r="E27" s="380"/>
      <c r="F27" s="380"/>
      <c r="G27" s="383"/>
      <c r="H27" s="336"/>
    </row>
    <row r="28" spans="1:13" ht="13.9" customHeight="1" x14ac:dyDescent="0.25">
      <c r="A28" s="382" t="s">
        <v>1440</v>
      </c>
      <c r="B28" s="326"/>
      <c r="C28" s="378">
        <v>0</v>
      </c>
      <c r="D28" s="328">
        <v>90.694016000000005</v>
      </c>
      <c r="E28" s="380"/>
      <c r="F28" s="380"/>
      <c r="G28" s="383"/>
      <c r="H28" s="336"/>
    </row>
    <row r="29" spans="1:13" ht="13.9" customHeight="1" x14ac:dyDescent="0.25">
      <c r="A29" s="382" t="s">
        <v>229</v>
      </c>
      <c r="B29" s="326"/>
      <c r="C29" s="378">
        <v>0</v>
      </c>
      <c r="D29" s="328">
        <v>0</v>
      </c>
      <c r="E29" s="380"/>
      <c r="F29" s="380"/>
      <c r="G29" s="383" t="s">
        <v>2526</v>
      </c>
      <c r="H29" s="360"/>
      <c r="K29" s="405"/>
      <c r="L29" s="405"/>
      <c r="M29" s="404"/>
    </row>
    <row r="30" spans="1:13" ht="15" customHeight="1" x14ac:dyDescent="0.25">
      <c r="A30" s="382" t="s">
        <v>1447</v>
      </c>
      <c r="B30" s="326"/>
      <c r="C30" s="378">
        <v>0</v>
      </c>
      <c r="D30" s="328">
        <v>0</v>
      </c>
      <c r="E30" s="380"/>
      <c r="F30" s="380"/>
      <c r="G30" s="384"/>
      <c r="H30" s="336"/>
      <c r="J30" s="344"/>
      <c r="K30" s="345"/>
    </row>
    <row r="31" spans="1:13" ht="13.9" customHeight="1" x14ac:dyDescent="0.25">
      <c r="A31" s="382" t="s">
        <v>218</v>
      </c>
      <c r="B31" s="326"/>
      <c r="C31" s="378">
        <v>0</v>
      </c>
      <c r="D31" s="328">
        <v>0</v>
      </c>
      <c r="E31" s="380"/>
      <c r="F31" s="380"/>
      <c r="G31" s="366"/>
      <c r="H31" s="336"/>
      <c r="J31" s="327"/>
      <c r="K31" s="345"/>
    </row>
    <row r="32" spans="1:13" ht="13.9" customHeight="1" x14ac:dyDescent="0.25">
      <c r="A32" s="382" t="s">
        <v>233</v>
      </c>
      <c r="B32" s="326"/>
      <c r="C32" s="378">
        <v>0</v>
      </c>
      <c r="D32" s="328">
        <v>0</v>
      </c>
      <c r="E32" s="380"/>
      <c r="F32" s="380"/>
      <c r="G32" s="366"/>
      <c r="H32" s="336"/>
    </row>
    <row r="33" spans="1:12" ht="13.9" customHeight="1" thickBot="1" x14ac:dyDescent="0.3">
      <c r="A33" s="385" t="s">
        <v>1441</v>
      </c>
      <c r="B33" s="333"/>
      <c r="C33" s="386">
        <v>0</v>
      </c>
      <c r="D33" s="351">
        <v>0</v>
      </c>
      <c r="E33" s="380"/>
      <c r="F33" s="380"/>
      <c r="G33" s="366"/>
      <c r="H33" s="336"/>
    </row>
    <row r="34" spans="1:12" ht="13.9" customHeight="1" x14ac:dyDescent="0.25">
      <c r="A34" s="387" t="s">
        <v>2610</v>
      </c>
      <c r="B34" s="388"/>
      <c r="C34" s="342" t="s">
        <v>2548</v>
      </c>
      <c r="D34" s="389" t="s">
        <v>2549</v>
      </c>
      <c r="E34" s="390" t="s">
        <v>2550</v>
      </c>
      <c r="F34" s="390" t="s">
        <v>2551</v>
      </c>
      <c r="G34" s="343" t="s">
        <v>2552</v>
      </c>
      <c r="H34" s="336"/>
    </row>
    <row r="35" spans="1:12" ht="13.9" customHeight="1" thickBot="1" x14ac:dyDescent="0.3">
      <c r="A35" s="391" t="s">
        <v>2611</v>
      </c>
      <c r="B35" s="392"/>
      <c r="C35" s="393"/>
      <c r="D35" s="393" t="s">
        <v>2554</v>
      </c>
      <c r="E35" s="393"/>
      <c r="F35" s="393"/>
      <c r="G35" s="393"/>
      <c r="H35" s="336"/>
    </row>
    <row r="36" spans="1:12" ht="15" customHeight="1" x14ac:dyDescent="0.25">
      <c r="A36" s="355" t="s">
        <v>2612</v>
      </c>
      <c r="B36" s="394"/>
      <c r="C36" s="395" t="s">
        <v>2556</v>
      </c>
      <c r="D36" s="395" t="s">
        <v>2557</v>
      </c>
      <c r="E36" s="396" t="s">
        <v>2558</v>
      </c>
      <c r="F36" s="396" t="s">
        <v>2559</v>
      </c>
      <c r="G36" s="397" t="s">
        <v>2560</v>
      </c>
      <c r="H36" s="336"/>
      <c r="K36" s="407"/>
    </row>
    <row r="37" spans="1:12" ht="13.9" customHeight="1" thickBot="1" x14ac:dyDescent="0.3">
      <c r="A37" s="399"/>
      <c r="B37" s="400" t="s">
        <v>2572</v>
      </c>
      <c r="C37" s="386">
        <v>230.849887</v>
      </c>
      <c r="D37" s="386">
        <v>275.76378299999999</v>
      </c>
      <c r="E37" s="386">
        <v>455.20469100000003</v>
      </c>
      <c r="F37" s="386">
        <v>932.63112799999999</v>
      </c>
      <c r="G37" s="386">
        <v>13955.141883</v>
      </c>
      <c r="H37" s="336"/>
    </row>
    <row r="38" spans="1:12" ht="19.5" customHeight="1" x14ac:dyDescent="0.25">
      <c r="A38" s="355" t="s">
        <v>2613</v>
      </c>
      <c r="B38" s="394"/>
      <c r="C38" s="395" t="s">
        <v>2614</v>
      </c>
      <c r="D38" s="395" t="s">
        <v>2615</v>
      </c>
      <c r="E38" s="396" t="s">
        <v>2616</v>
      </c>
      <c r="F38" s="396" t="s">
        <v>2617</v>
      </c>
      <c r="G38" s="396" t="s">
        <v>2618</v>
      </c>
      <c r="H38" s="397" t="s">
        <v>2619</v>
      </c>
      <c r="L38" s="405"/>
    </row>
    <row r="39" spans="1:12" ht="15" customHeight="1" thickBot="1" x14ac:dyDescent="0.3">
      <c r="A39" s="399"/>
      <c r="B39" s="400" t="s">
        <v>2572</v>
      </c>
      <c r="C39" s="378">
        <v>2761.9724799999999</v>
      </c>
      <c r="D39" s="378">
        <v>2172.273592</v>
      </c>
      <c r="E39" s="378">
        <v>2345.0449659999999</v>
      </c>
      <c r="F39" s="378">
        <v>4560.7907520000008</v>
      </c>
      <c r="G39" s="378">
        <v>3387.9403860000002</v>
      </c>
      <c r="H39" s="378">
        <v>621.56919800000003</v>
      </c>
    </row>
  </sheetData>
  <mergeCells count="10">
    <mergeCell ref="D12:F12"/>
    <mergeCell ref="D14:F14"/>
    <mergeCell ref="D15:F15"/>
    <mergeCell ref="D16:F16"/>
    <mergeCell ref="D3:F3"/>
    <mergeCell ref="D4:F4"/>
    <mergeCell ref="D5:F5"/>
    <mergeCell ref="D6:F6"/>
    <mergeCell ref="D7:F7"/>
    <mergeCell ref="D9:F9"/>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0" zoomScaleNormal="80" workbookViewId="0">
      <selection activeCell="I86" sqref="I86"/>
    </sheetView>
  </sheetViews>
  <sheetFormatPr baseColWidth="10" defaultColWidth="8.85546875" defaultRowHeight="15" outlineLevelRow="1" x14ac:dyDescent="0.25"/>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3"/>
  </cols>
  <sheetData>
    <row r="1" spans="1:13" ht="45" customHeight="1" x14ac:dyDescent="0.25">
      <c r="A1" s="534" t="s">
        <v>1406</v>
      </c>
      <c r="B1" s="534"/>
    </row>
    <row r="2" spans="1:13" ht="31.5" x14ac:dyDescent="0.25">
      <c r="A2" s="156" t="s">
        <v>1405</v>
      </c>
      <c r="B2" s="156"/>
      <c r="C2" s="64"/>
      <c r="D2" s="64"/>
      <c r="E2" s="64"/>
      <c r="F2" s="162" t="s">
        <v>1929</v>
      </c>
      <c r="G2" s="94"/>
      <c r="H2" s="64"/>
      <c r="I2" s="63"/>
      <c r="J2" s="64"/>
      <c r="K2" s="64"/>
      <c r="L2" s="64"/>
      <c r="M2" s="64"/>
    </row>
    <row r="3" spans="1:13" ht="15.75" thickBot="1" x14ac:dyDescent="0.3">
      <c r="A3" s="64"/>
      <c r="B3" s="65"/>
      <c r="C3" s="65"/>
      <c r="D3" s="64"/>
      <c r="E3" s="64"/>
      <c r="F3" s="64"/>
      <c r="G3" s="64"/>
      <c r="H3" s="64"/>
      <c r="L3" s="64"/>
      <c r="M3" s="64"/>
    </row>
    <row r="4" spans="1:13" ht="19.5" thickBot="1" x14ac:dyDescent="0.3">
      <c r="A4" s="67"/>
      <c r="B4" s="68" t="s">
        <v>71</v>
      </c>
      <c r="C4" s="69" t="s">
        <v>3322</v>
      </c>
      <c r="D4" s="67"/>
      <c r="E4" s="67"/>
      <c r="F4" s="64"/>
      <c r="G4" s="64"/>
      <c r="H4" s="64"/>
      <c r="I4" s="76" t="s">
        <v>1398</v>
      </c>
      <c r="J4" s="106" t="s">
        <v>1240</v>
      </c>
      <c r="L4" s="64"/>
      <c r="M4" s="64"/>
    </row>
    <row r="5" spans="1:13" ht="15.75" thickBot="1" x14ac:dyDescent="0.3">
      <c r="H5" s="64"/>
      <c r="I5" s="111" t="s">
        <v>1242</v>
      </c>
      <c r="J5" s="66" t="s">
        <v>1243</v>
      </c>
      <c r="L5" s="64"/>
      <c r="M5" s="64"/>
    </row>
    <row r="6" spans="1:13" ht="18.75" x14ac:dyDescent="0.25">
      <c r="A6" s="70"/>
      <c r="B6" s="71" t="s">
        <v>1306</v>
      </c>
      <c r="C6" s="70"/>
      <c r="E6" s="72"/>
      <c r="F6" s="72"/>
      <c r="G6" s="72"/>
      <c r="H6" s="64"/>
      <c r="I6" s="111" t="s">
        <v>1245</v>
      </c>
      <c r="J6" s="66" t="s">
        <v>1246</v>
      </c>
      <c r="L6" s="64"/>
      <c r="M6" s="64"/>
    </row>
    <row r="7" spans="1:13" x14ac:dyDescent="0.25">
      <c r="B7" s="73" t="s">
        <v>1404</v>
      </c>
      <c r="H7" s="64"/>
      <c r="I7" s="111" t="s">
        <v>1248</v>
      </c>
      <c r="J7" s="66" t="s">
        <v>1249</v>
      </c>
      <c r="L7" s="64"/>
      <c r="M7" s="64"/>
    </row>
    <row r="8" spans="1:13" x14ac:dyDescent="0.25">
      <c r="B8" s="73" t="s">
        <v>1319</v>
      </c>
      <c r="H8" s="64"/>
      <c r="I8" s="111" t="s">
        <v>1396</v>
      </c>
      <c r="J8" s="66" t="s">
        <v>1397</v>
      </c>
      <c r="L8" s="64"/>
      <c r="M8" s="64"/>
    </row>
    <row r="9" spans="1:13" ht="15.75" thickBot="1" x14ac:dyDescent="0.3">
      <c r="B9" s="74" t="s">
        <v>1341</v>
      </c>
      <c r="H9" s="64"/>
      <c r="L9" s="64"/>
      <c r="M9" s="64"/>
    </row>
    <row r="10" spans="1:13" x14ac:dyDescent="0.25">
      <c r="B10" s="75"/>
      <c r="H10" s="64"/>
      <c r="I10" s="112" t="s">
        <v>1400</v>
      </c>
      <c r="L10" s="64"/>
      <c r="M10" s="64"/>
    </row>
    <row r="11" spans="1:13" x14ac:dyDescent="0.25">
      <c r="B11" s="75"/>
      <c r="H11" s="64"/>
      <c r="I11" s="112" t="s">
        <v>1402</v>
      </c>
      <c r="L11" s="64"/>
      <c r="M11" s="64"/>
    </row>
    <row r="12" spans="1:13" ht="37.5" x14ac:dyDescent="0.25">
      <c r="A12" s="76" t="s">
        <v>81</v>
      </c>
      <c r="B12" s="76" t="s">
        <v>1388</v>
      </c>
      <c r="C12" s="77"/>
      <c r="D12" s="77"/>
      <c r="E12" s="77"/>
      <c r="F12" s="77"/>
      <c r="G12" s="77"/>
      <c r="H12" s="64"/>
      <c r="L12" s="64"/>
      <c r="M12" s="64"/>
    </row>
    <row r="13" spans="1:13" ht="15" customHeight="1" x14ac:dyDescent="0.25">
      <c r="A13" s="83"/>
      <c r="B13" s="84" t="s">
        <v>1318</v>
      </c>
      <c r="C13" s="83" t="s">
        <v>1387</v>
      </c>
      <c r="D13" s="83" t="s">
        <v>1399</v>
      </c>
      <c r="E13" s="85"/>
      <c r="F13" s="86"/>
      <c r="G13" s="86"/>
      <c r="H13" s="64"/>
      <c r="L13" s="64"/>
      <c r="M13" s="64"/>
    </row>
    <row r="14" spans="1:13" x14ac:dyDescent="0.25">
      <c r="A14" s="66" t="s">
        <v>1307</v>
      </c>
      <c r="B14" s="81" t="s">
        <v>1272</v>
      </c>
      <c r="C14" s="109" t="s">
        <v>1243</v>
      </c>
      <c r="D14" s="109" t="s">
        <v>1243</v>
      </c>
      <c r="E14" s="72"/>
      <c r="F14" s="72"/>
      <c r="G14" s="72"/>
      <c r="H14" s="64"/>
      <c r="L14" s="64"/>
      <c r="M14" s="64"/>
    </row>
    <row r="15" spans="1:13" x14ac:dyDescent="0.25">
      <c r="A15" s="66" t="s">
        <v>1308</v>
      </c>
      <c r="B15" s="81" t="s">
        <v>434</v>
      </c>
      <c r="C15" s="66" t="s">
        <v>1243</v>
      </c>
      <c r="D15" s="66" t="s">
        <v>1243</v>
      </c>
      <c r="E15" s="72"/>
      <c r="F15" s="72"/>
      <c r="G15" s="72"/>
      <c r="H15" s="64"/>
      <c r="L15" s="64"/>
      <c r="M15" s="64"/>
    </row>
    <row r="16" spans="1:13" x14ac:dyDescent="0.25">
      <c r="A16" s="66" t="s">
        <v>1309</v>
      </c>
      <c r="B16" s="81" t="s">
        <v>1273</v>
      </c>
      <c r="C16" s="66" t="s">
        <v>1243</v>
      </c>
      <c r="D16" s="66" t="s">
        <v>1243</v>
      </c>
      <c r="E16" s="72"/>
      <c r="F16" s="72"/>
      <c r="G16" s="72"/>
      <c r="H16" s="64"/>
      <c r="L16" s="64"/>
      <c r="M16" s="64"/>
    </row>
    <row r="17" spans="1:13" x14ac:dyDescent="0.25">
      <c r="A17" s="66" t="s">
        <v>1310</v>
      </c>
      <c r="B17" s="231" t="s">
        <v>1274</v>
      </c>
      <c r="C17" s="66" t="s">
        <v>1243</v>
      </c>
      <c r="D17" s="66" t="s">
        <v>1243</v>
      </c>
      <c r="E17" s="72"/>
      <c r="F17" s="72"/>
      <c r="G17" s="72"/>
      <c r="H17" s="64"/>
      <c r="L17" s="64"/>
      <c r="M17" s="64"/>
    </row>
    <row r="18" spans="1:13" x14ac:dyDescent="0.25">
      <c r="A18" s="66" t="s">
        <v>1311</v>
      </c>
      <c r="B18" s="81" t="s">
        <v>1275</v>
      </c>
      <c r="C18" s="66" t="s">
        <v>1243</v>
      </c>
      <c r="D18" s="66" t="s">
        <v>1243</v>
      </c>
      <c r="E18" s="72"/>
      <c r="F18" s="72"/>
      <c r="G18" s="72"/>
      <c r="H18" s="64"/>
      <c r="L18" s="64"/>
      <c r="M18" s="64"/>
    </row>
    <row r="19" spans="1:13" x14ac:dyDescent="0.25">
      <c r="A19" s="66" t="s">
        <v>1312</v>
      </c>
      <c r="B19" s="81" t="s">
        <v>1276</v>
      </c>
      <c r="C19" s="66" t="s">
        <v>1243</v>
      </c>
      <c r="D19" s="66" t="s">
        <v>1243</v>
      </c>
      <c r="E19" s="72"/>
      <c r="F19" s="72"/>
      <c r="G19" s="72"/>
      <c r="H19" s="64"/>
      <c r="L19" s="64"/>
      <c r="M19" s="64"/>
    </row>
    <row r="20" spans="1:13" x14ac:dyDescent="0.25">
      <c r="A20" s="66" t="s">
        <v>1313</v>
      </c>
      <c r="B20" s="81" t="s">
        <v>1277</v>
      </c>
      <c r="C20" s="66" t="s">
        <v>1243</v>
      </c>
      <c r="D20" s="66" t="s">
        <v>1243</v>
      </c>
      <c r="E20" s="72"/>
      <c r="F20" s="72"/>
      <c r="G20" s="72"/>
      <c r="H20" s="64"/>
      <c r="L20" s="64"/>
      <c r="M20" s="64"/>
    </row>
    <row r="21" spans="1:13" x14ac:dyDescent="0.25">
      <c r="A21" s="66" t="s">
        <v>1314</v>
      </c>
      <c r="B21" s="81" t="s">
        <v>1278</v>
      </c>
      <c r="C21" s="66" t="s">
        <v>1243</v>
      </c>
      <c r="D21" s="66" t="s">
        <v>1243</v>
      </c>
      <c r="E21" s="72"/>
      <c r="F21" s="72"/>
      <c r="G21" s="72"/>
      <c r="H21" s="64"/>
      <c r="L21" s="64"/>
      <c r="M21" s="64"/>
    </row>
    <row r="22" spans="1:13" x14ac:dyDescent="0.25">
      <c r="A22" s="66" t="s">
        <v>1315</v>
      </c>
      <c r="B22" s="81" t="s">
        <v>1279</v>
      </c>
      <c r="C22" s="66" t="s">
        <v>1243</v>
      </c>
      <c r="D22" s="66" t="s">
        <v>1243</v>
      </c>
      <c r="E22" s="72"/>
      <c r="F22" s="72"/>
      <c r="G22" s="72"/>
      <c r="H22" s="64"/>
      <c r="L22" s="64"/>
      <c r="M22" s="64"/>
    </row>
    <row r="23" spans="1:13" x14ac:dyDescent="0.25">
      <c r="A23" s="66" t="s">
        <v>1316</v>
      </c>
      <c r="B23" s="81" t="s">
        <v>1383</v>
      </c>
      <c r="C23" s="66" t="s">
        <v>1243</v>
      </c>
      <c r="D23" s="66" t="s">
        <v>1243</v>
      </c>
      <c r="E23" s="72"/>
      <c r="F23" s="72"/>
      <c r="G23" s="72"/>
      <c r="H23" s="64"/>
      <c r="L23" s="64"/>
      <c r="M23" s="64"/>
    </row>
    <row r="24" spans="1:13" x14ac:dyDescent="0.25">
      <c r="A24" s="66" t="s">
        <v>1385</v>
      </c>
      <c r="B24" s="81" t="s">
        <v>1384</v>
      </c>
      <c r="C24" s="66" t="s">
        <v>1397</v>
      </c>
      <c r="D24" s="66" t="s">
        <v>1397</v>
      </c>
      <c r="E24" s="72"/>
      <c r="F24" s="72"/>
      <c r="G24" s="72"/>
      <c r="H24" s="64"/>
      <c r="L24" s="64"/>
      <c r="M24" s="64"/>
    </row>
    <row r="25" spans="1:13" outlineLevel="1" x14ac:dyDescent="0.25">
      <c r="A25" s="66" t="s">
        <v>1317</v>
      </c>
      <c r="B25" s="80"/>
      <c r="E25" s="72"/>
      <c r="F25" s="72"/>
      <c r="G25" s="72"/>
      <c r="H25" s="64"/>
      <c r="L25" s="64"/>
      <c r="M25" s="64"/>
    </row>
    <row r="26" spans="1:13" outlineLevel="1" x14ac:dyDescent="0.25">
      <c r="A26" s="66" t="s">
        <v>1320</v>
      </c>
      <c r="B26" s="80"/>
      <c r="E26" s="72"/>
      <c r="F26" s="72"/>
      <c r="G26" s="72"/>
      <c r="H26" s="64"/>
      <c r="L26" s="64"/>
      <c r="M26" s="64"/>
    </row>
    <row r="27" spans="1:13" outlineLevel="1" x14ac:dyDescent="0.25">
      <c r="A27" s="66" t="s">
        <v>1321</v>
      </c>
      <c r="B27" s="80"/>
      <c r="E27" s="72"/>
      <c r="F27" s="72"/>
      <c r="G27" s="72"/>
      <c r="H27" s="64"/>
      <c r="L27" s="64"/>
      <c r="M27" s="64"/>
    </row>
    <row r="28" spans="1:13" outlineLevel="1" x14ac:dyDescent="0.25">
      <c r="A28" s="66" t="s">
        <v>1322</v>
      </c>
      <c r="B28" s="80"/>
      <c r="E28" s="72"/>
      <c r="F28" s="72"/>
      <c r="G28" s="72"/>
      <c r="H28" s="64"/>
      <c r="L28" s="64"/>
      <c r="M28" s="64"/>
    </row>
    <row r="29" spans="1:13" outlineLevel="1" x14ac:dyDescent="0.25">
      <c r="A29" s="66" t="s">
        <v>1323</v>
      </c>
      <c r="B29" s="80"/>
      <c r="E29" s="72"/>
      <c r="F29" s="72"/>
      <c r="G29" s="72"/>
      <c r="H29" s="64"/>
      <c r="L29" s="64"/>
      <c r="M29" s="64"/>
    </row>
    <row r="30" spans="1:13" outlineLevel="1" x14ac:dyDescent="0.25">
      <c r="A30" s="66" t="s">
        <v>1324</v>
      </c>
      <c r="B30" s="80"/>
      <c r="E30" s="72"/>
      <c r="F30" s="72"/>
      <c r="G30" s="72"/>
      <c r="H30" s="64"/>
      <c r="L30" s="64"/>
      <c r="M30" s="64"/>
    </row>
    <row r="31" spans="1:13" outlineLevel="1" x14ac:dyDescent="0.25">
      <c r="A31" s="66" t="s">
        <v>1325</v>
      </c>
      <c r="B31" s="80"/>
      <c r="E31" s="72"/>
      <c r="F31" s="72"/>
      <c r="G31" s="72"/>
      <c r="H31" s="64"/>
      <c r="L31" s="64"/>
      <c r="M31" s="64"/>
    </row>
    <row r="32" spans="1:13" outlineLevel="1" x14ac:dyDescent="0.25">
      <c r="A32" s="66" t="s">
        <v>1326</v>
      </c>
      <c r="B32" s="80"/>
      <c r="E32" s="72"/>
      <c r="F32" s="72"/>
      <c r="G32" s="72"/>
      <c r="H32" s="64"/>
      <c r="L32" s="64"/>
      <c r="M32" s="64"/>
    </row>
    <row r="33" spans="1:13" ht="18.75" x14ac:dyDescent="0.25">
      <c r="A33" s="77"/>
      <c r="B33" s="76" t="s">
        <v>1319</v>
      </c>
      <c r="C33" s="77"/>
      <c r="D33" s="77"/>
      <c r="E33" s="77"/>
      <c r="F33" s="77"/>
      <c r="G33" s="77"/>
      <c r="H33" s="64"/>
      <c r="L33" s="64"/>
      <c r="M33" s="64"/>
    </row>
    <row r="34" spans="1:13" ht="15" customHeight="1" x14ac:dyDescent="0.25">
      <c r="A34" s="83"/>
      <c r="B34" s="84" t="s">
        <v>1280</v>
      </c>
      <c r="C34" s="83" t="s">
        <v>1395</v>
      </c>
      <c r="D34" s="83" t="s">
        <v>1399</v>
      </c>
      <c r="E34" s="83" t="s">
        <v>1281</v>
      </c>
      <c r="F34" s="86"/>
      <c r="G34" s="86"/>
      <c r="H34" s="64"/>
      <c r="L34" s="64"/>
      <c r="M34" s="64"/>
    </row>
    <row r="35" spans="1:13" x14ac:dyDescent="0.25">
      <c r="A35" s="66" t="s">
        <v>1342</v>
      </c>
      <c r="B35" s="109" t="s">
        <v>1382</v>
      </c>
      <c r="C35" s="109" t="s">
        <v>1397</v>
      </c>
      <c r="D35" s="109" t="s">
        <v>1397</v>
      </c>
      <c r="E35" s="109" t="s">
        <v>1397</v>
      </c>
      <c r="F35" s="110"/>
      <c r="G35" s="110"/>
      <c r="H35" s="64"/>
      <c r="L35" s="64"/>
      <c r="M35" s="64"/>
    </row>
    <row r="36" spans="1:13" x14ac:dyDescent="0.25">
      <c r="A36" s="66" t="s">
        <v>1343</v>
      </c>
      <c r="B36" s="81" t="s">
        <v>1282</v>
      </c>
      <c r="C36" s="66" t="s">
        <v>1397</v>
      </c>
      <c r="D36" s="66" t="s">
        <v>1397</v>
      </c>
      <c r="E36" s="66" t="s">
        <v>1397</v>
      </c>
      <c r="H36" s="64"/>
      <c r="L36" s="64"/>
      <c r="M36" s="64"/>
    </row>
    <row r="37" spans="1:13" x14ac:dyDescent="0.25">
      <c r="A37" s="66" t="s">
        <v>1344</v>
      </c>
      <c r="B37" s="81" t="s">
        <v>1283</v>
      </c>
      <c r="C37" s="66" t="s">
        <v>1397</v>
      </c>
      <c r="D37" s="66" t="s">
        <v>1397</v>
      </c>
      <c r="E37" s="66" t="s">
        <v>1397</v>
      </c>
      <c r="H37" s="64"/>
      <c r="L37" s="64"/>
      <c r="M37" s="64"/>
    </row>
    <row r="38" spans="1:13" x14ac:dyDescent="0.25">
      <c r="A38" s="66" t="s">
        <v>1345</v>
      </c>
      <c r="B38" s="81" t="s">
        <v>1284</v>
      </c>
      <c r="C38" s="66" t="s">
        <v>1397</v>
      </c>
      <c r="D38" s="66" t="s">
        <v>1397</v>
      </c>
      <c r="E38" s="66" t="s">
        <v>1397</v>
      </c>
      <c r="H38" s="64"/>
      <c r="L38" s="64"/>
      <c r="M38" s="64"/>
    </row>
    <row r="39" spans="1:13" x14ac:dyDescent="0.25">
      <c r="A39" s="66" t="s">
        <v>1346</v>
      </c>
      <c r="B39" s="81" t="s">
        <v>1285</v>
      </c>
      <c r="C39" s="66" t="s">
        <v>1397</v>
      </c>
      <c r="D39" s="66" t="s">
        <v>1397</v>
      </c>
      <c r="E39" s="66" t="s">
        <v>1397</v>
      </c>
      <c r="H39" s="64"/>
      <c r="L39" s="64"/>
      <c r="M39" s="64"/>
    </row>
    <row r="40" spans="1:13" x14ac:dyDescent="0.25">
      <c r="A40" s="66" t="s">
        <v>1347</v>
      </c>
      <c r="B40" s="81" t="s">
        <v>1286</v>
      </c>
      <c r="C40" s="66" t="s">
        <v>1397</v>
      </c>
      <c r="D40" s="66" t="s">
        <v>1397</v>
      </c>
      <c r="E40" s="66" t="s">
        <v>1397</v>
      </c>
      <c r="H40" s="64"/>
      <c r="L40" s="64"/>
      <c r="M40" s="64"/>
    </row>
    <row r="41" spans="1:13" x14ac:dyDescent="0.25">
      <c r="A41" s="66" t="s">
        <v>1348</v>
      </c>
      <c r="B41" s="81" t="s">
        <v>1287</v>
      </c>
      <c r="H41" s="64"/>
      <c r="L41" s="64"/>
      <c r="M41" s="64"/>
    </row>
    <row r="42" spans="1:13" x14ac:dyDescent="0.25">
      <c r="A42" s="66" t="s">
        <v>1349</v>
      </c>
      <c r="B42" s="81" t="s">
        <v>1288</v>
      </c>
      <c r="H42" s="64"/>
      <c r="L42" s="64"/>
      <c r="M42" s="64"/>
    </row>
    <row r="43" spans="1:13" x14ac:dyDescent="0.25">
      <c r="A43" s="66" t="s">
        <v>1350</v>
      </c>
      <c r="B43" s="81" t="s">
        <v>1289</v>
      </c>
      <c r="H43" s="64"/>
      <c r="L43" s="64"/>
      <c r="M43" s="64"/>
    </row>
    <row r="44" spans="1:13" x14ac:dyDescent="0.25">
      <c r="A44" s="66" t="s">
        <v>1351</v>
      </c>
      <c r="B44" s="81" t="s">
        <v>1290</v>
      </c>
      <c r="H44" s="64"/>
      <c r="L44" s="64"/>
      <c r="M44" s="64"/>
    </row>
    <row r="45" spans="1:13" x14ac:dyDescent="0.25">
      <c r="A45" s="66" t="s">
        <v>1352</v>
      </c>
      <c r="B45" s="81" t="s">
        <v>1291</v>
      </c>
      <c r="H45" s="64"/>
      <c r="L45" s="64"/>
      <c r="M45" s="64"/>
    </row>
    <row r="46" spans="1:13" x14ac:dyDescent="0.25">
      <c r="A46" s="66" t="s">
        <v>1353</v>
      </c>
      <c r="B46" s="81" t="s">
        <v>1292</v>
      </c>
      <c r="H46" s="64"/>
      <c r="L46" s="64"/>
      <c r="M46" s="64"/>
    </row>
    <row r="47" spans="1:13" x14ac:dyDescent="0.25">
      <c r="A47" s="66" t="s">
        <v>1354</v>
      </c>
      <c r="B47" s="81" t="s">
        <v>1293</v>
      </c>
      <c r="H47" s="64"/>
      <c r="L47" s="64"/>
      <c r="M47" s="64"/>
    </row>
    <row r="48" spans="1:13" x14ac:dyDescent="0.25">
      <c r="A48" s="66" t="s">
        <v>1355</v>
      </c>
      <c r="B48" s="81" t="s">
        <v>1294</v>
      </c>
      <c r="H48" s="64"/>
      <c r="L48" s="64"/>
      <c r="M48" s="64"/>
    </row>
    <row r="49" spans="1:13" x14ac:dyDescent="0.25">
      <c r="A49" s="66" t="s">
        <v>1356</v>
      </c>
      <c r="B49" s="81" t="s">
        <v>1295</v>
      </c>
      <c r="H49" s="64"/>
      <c r="L49" s="64"/>
      <c r="M49" s="64"/>
    </row>
    <row r="50" spans="1:13" x14ac:dyDescent="0.25">
      <c r="A50" s="66" t="s">
        <v>1357</v>
      </c>
      <c r="B50" s="81" t="s">
        <v>1296</v>
      </c>
      <c r="H50" s="64"/>
      <c r="L50" s="64"/>
      <c r="M50" s="64"/>
    </row>
    <row r="51" spans="1:13" x14ac:dyDescent="0.25">
      <c r="A51" s="66" t="s">
        <v>1358</v>
      </c>
      <c r="B51" s="81" t="s">
        <v>1297</v>
      </c>
      <c r="H51" s="64"/>
      <c r="L51" s="64"/>
      <c r="M51" s="64"/>
    </row>
    <row r="52" spans="1:13" x14ac:dyDescent="0.25">
      <c r="A52" s="66" t="s">
        <v>1359</v>
      </c>
      <c r="B52" s="81" t="s">
        <v>1298</v>
      </c>
      <c r="H52" s="64"/>
      <c r="L52" s="64"/>
      <c r="M52" s="64"/>
    </row>
    <row r="53" spans="1:13" x14ac:dyDescent="0.25">
      <c r="A53" s="66" t="s">
        <v>1360</v>
      </c>
      <c r="B53" s="81" t="s">
        <v>1299</v>
      </c>
      <c r="H53" s="64"/>
      <c r="L53" s="64"/>
      <c r="M53" s="64"/>
    </row>
    <row r="54" spans="1:13" x14ac:dyDescent="0.25">
      <c r="A54" s="66" t="s">
        <v>1361</v>
      </c>
      <c r="B54" s="81" t="s">
        <v>1300</v>
      </c>
      <c r="H54" s="64"/>
      <c r="L54" s="64"/>
      <c r="M54" s="64"/>
    </row>
    <row r="55" spans="1:13" x14ac:dyDescent="0.25">
      <c r="A55" s="66" t="s">
        <v>1362</v>
      </c>
      <c r="B55" s="81" t="s">
        <v>1301</v>
      </c>
      <c r="H55" s="64"/>
      <c r="L55" s="64"/>
      <c r="M55" s="64"/>
    </row>
    <row r="56" spans="1:13" x14ac:dyDescent="0.25">
      <c r="A56" s="66" t="s">
        <v>1363</v>
      </c>
      <c r="B56" s="81" t="s">
        <v>1302</v>
      </c>
      <c r="H56" s="64"/>
      <c r="L56" s="64"/>
      <c r="M56" s="64"/>
    </row>
    <row r="57" spans="1:13" x14ac:dyDescent="0.25">
      <c r="A57" s="66" t="s">
        <v>1364</v>
      </c>
      <c r="B57" s="81" t="s">
        <v>1303</v>
      </c>
      <c r="H57" s="64"/>
      <c r="L57" s="64"/>
      <c r="M57" s="64"/>
    </row>
    <row r="58" spans="1:13" x14ac:dyDescent="0.25">
      <c r="A58" s="66" t="s">
        <v>1365</v>
      </c>
      <c r="B58" s="81" t="s">
        <v>1304</v>
      </c>
      <c r="H58" s="64"/>
      <c r="L58" s="64"/>
      <c r="M58" s="64"/>
    </row>
    <row r="59" spans="1:13" x14ac:dyDescent="0.25">
      <c r="A59" s="66" t="s">
        <v>1366</v>
      </c>
      <c r="B59" s="81" t="s">
        <v>1305</v>
      </c>
      <c r="H59" s="64"/>
      <c r="L59" s="64"/>
      <c r="M59" s="64"/>
    </row>
    <row r="60" spans="1:13" outlineLevel="1" x14ac:dyDescent="0.25">
      <c r="A60" s="66" t="s">
        <v>1327</v>
      </c>
      <c r="B60" s="81"/>
      <c r="E60" s="81"/>
      <c r="F60" s="81"/>
      <c r="G60" s="81"/>
      <c r="H60" s="64"/>
      <c r="L60" s="64"/>
      <c r="M60" s="64"/>
    </row>
    <row r="61" spans="1:13" outlineLevel="1" x14ac:dyDescent="0.25">
      <c r="A61" s="66" t="s">
        <v>1328</v>
      </c>
      <c r="B61" s="81"/>
      <c r="E61" s="81"/>
      <c r="F61" s="81"/>
      <c r="G61" s="81"/>
      <c r="H61" s="64"/>
      <c r="L61" s="64"/>
      <c r="M61" s="64"/>
    </row>
    <row r="62" spans="1:13" outlineLevel="1" x14ac:dyDescent="0.25">
      <c r="A62" s="66" t="s">
        <v>1329</v>
      </c>
      <c r="B62" s="81"/>
      <c r="E62" s="81"/>
      <c r="F62" s="81"/>
      <c r="G62" s="81"/>
      <c r="H62" s="64"/>
      <c r="L62" s="64"/>
      <c r="M62" s="64"/>
    </row>
    <row r="63" spans="1:13" outlineLevel="1" x14ac:dyDescent="0.25">
      <c r="A63" s="66" t="s">
        <v>1330</v>
      </c>
      <c r="B63" s="81"/>
      <c r="E63" s="81"/>
      <c r="F63" s="81"/>
      <c r="G63" s="81"/>
      <c r="H63" s="64"/>
      <c r="L63" s="64"/>
      <c r="M63" s="64"/>
    </row>
    <row r="64" spans="1:13" outlineLevel="1" x14ac:dyDescent="0.25">
      <c r="A64" s="66" t="s">
        <v>1331</v>
      </c>
      <c r="B64" s="81"/>
      <c r="E64" s="81"/>
      <c r="F64" s="81"/>
      <c r="G64" s="81"/>
      <c r="H64" s="64"/>
      <c r="L64" s="64"/>
      <c r="M64" s="64"/>
    </row>
    <row r="65" spans="1:14" outlineLevel="1" x14ac:dyDescent="0.25">
      <c r="A65" s="66" t="s">
        <v>1332</v>
      </c>
      <c r="B65" s="81"/>
      <c r="E65" s="81"/>
      <c r="F65" s="81"/>
      <c r="G65" s="81"/>
      <c r="H65" s="64"/>
      <c r="L65" s="64"/>
      <c r="M65" s="64"/>
    </row>
    <row r="66" spans="1:14" outlineLevel="1" x14ac:dyDescent="0.25">
      <c r="A66" s="66" t="s">
        <v>1333</v>
      </c>
      <c r="B66" s="81"/>
      <c r="E66" s="81"/>
      <c r="F66" s="81"/>
      <c r="G66" s="81"/>
      <c r="H66" s="64"/>
      <c r="L66" s="64"/>
      <c r="M66" s="64"/>
    </row>
    <row r="67" spans="1:14" outlineLevel="1" x14ac:dyDescent="0.25">
      <c r="A67" s="66" t="s">
        <v>1334</v>
      </c>
      <c r="B67" s="81"/>
      <c r="E67" s="81"/>
      <c r="F67" s="81"/>
      <c r="G67" s="81"/>
      <c r="H67" s="64"/>
      <c r="L67" s="64"/>
      <c r="M67" s="64"/>
    </row>
    <row r="68" spans="1:14" outlineLevel="1" x14ac:dyDescent="0.25">
      <c r="A68" s="66" t="s">
        <v>1335</v>
      </c>
      <c r="B68" s="81"/>
      <c r="E68" s="81"/>
      <c r="F68" s="81"/>
      <c r="G68" s="81"/>
      <c r="H68" s="64"/>
      <c r="L68" s="64"/>
      <c r="M68" s="64"/>
    </row>
    <row r="69" spans="1:14" outlineLevel="1" x14ac:dyDescent="0.25">
      <c r="A69" s="66" t="s">
        <v>1336</v>
      </c>
      <c r="B69" s="81"/>
      <c r="E69" s="81"/>
      <c r="F69" s="81"/>
      <c r="G69" s="81"/>
      <c r="H69" s="64"/>
      <c r="L69" s="64"/>
      <c r="M69" s="64"/>
    </row>
    <row r="70" spans="1:14" outlineLevel="1" x14ac:dyDescent="0.25">
      <c r="A70" s="66" t="s">
        <v>1337</v>
      </c>
      <c r="B70" s="81"/>
      <c r="E70" s="81"/>
      <c r="F70" s="81"/>
      <c r="G70" s="81"/>
      <c r="H70" s="64"/>
      <c r="L70" s="64"/>
      <c r="M70" s="64"/>
    </row>
    <row r="71" spans="1:14" outlineLevel="1" x14ac:dyDescent="0.25">
      <c r="A71" s="66" t="s">
        <v>1338</v>
      </c>
      <c r="B71" s="81"/>
      <c r="E71" s="81"/>
      <c r="F71" s="81"/>
      <c r="G71" s="81"/>
      <c r="H71" s="64"/>
      <c r="L71" s="64"/>
      <c r="M71" s="64"/>
    </row>
    <row r="72" spans="1:14" outlineLevel="1" x14ac:dyDescent="0.25">
      <c r="A72" s="66" t="s">
        <v>1339</v>
      </c>
      <c r="B72" s="81"/>
      <c r="E72" s="81"/>
      <c r="F72" s="81"/>
      <c r="G72" s="81"/>
      <c r="H72" s="64"/>
      <c r="L72" s="64"/>
      <c r="M72" s="64"/>
    </row>
    <row r="73" spans="1:14" ht="18.75" x14ac:dyDescent="0.25">
      <c r="A73" s="77"/>
      <c r="B73" s="76" t="s">
        <v>1341</v>
      </c>
      <c r="C73" s="77"/>
      <c r="D73" s="77"/>
      <c r="E73" s="77"/>
      <c r="F73" s="77"/>
      <c r="G73" s="77"/>
      <c r="H73" s="64"/>
    </row>
    <row r="74" spans="1:14" ht="15" customHeight="1" x14ac:dyDescent="0.25">
      <c r="A74" s="83"/>
      <c r="B74" s="84" t="s">
        <v>820</v>
      </c>
      <c r="C74" s="83" t="s">
        <v>1403</v>
      </c>
      <c r="D74" s="83"/>
      <c r="E74" s="86"/>
      <c r="F74" s="86"/>
      <c r="G74" s="86"/>
      <c r="H74" s="93"/>
      <c r="I74" s="93"/>
      <c r="J74" s="93"/>
      <c r="K74" s="93"/>
      <c r="L74" s="93"/>
      <c r="M74" s="93"/>
      <c r="N74" s="93"/>
    </row>
    <row r="75" spans="1:14" x14ac:dyDescent="0.25">
      <c r="A75" s="66" t="s">
        <v>1367</v>
      </c>
      <c r="B75" s="66" t="s">
        <v>1386</v>
      </c>
      <c r="C75" s="245" t="s">
        <v>1246</v>
      </c>
      <c r="H75" s="64"/>
    </row>
    <row r="76" spans="1:14" x14ac:dyDescent="0.25">
      <c r="A76" s="66" t="s">
        <v>1368</v>
      </c>
      <c r="B76" s="66" t="s">
        <v>1401</v>
      </c>
      <c r="C76" s="234" t="s">
        <v>1246</v>
      </c>
      <c r="H76" s="64"/>
    </row>
    <row r="77" spans="1:14" outlineLevel="1" x14ac:dyDescent="0.25">
      <c r="A77" s="66" t="s">
        <v>1369</v>
      </c>
      <c r="H77" s="64"/>
    </row>
    <row r="78" spans="1:14" outlineLevel="1" x14ac:dyDescent="0.25">
      <c r="A78" s="66" t="s">
        <v>1370</v>
      </c>
      <c r="H78" s="64"/>
    </row>
    <row r="79" spans="1:14" outlineLevel="1" x14ac:dyDescent="0.25">
      <c r="A79" s="66" t="s">
        <v>1371</v>
      </c>
      <c r="H79" s="64"/>
    </row>
    <row r="80" spans="1:14" outlineLevel="1" x14ac:dyDescent="0.25">
      <c r="A80" s="66" t="s">
        <v>1372</v>
      </c>
      <c r="H80" s="64"/>
    </row>
    <row r="81" spans="1:8" x14ac:dyDescent="0.25">
      <c r="A81" s="83"/>
      <c r="B81" s="84" t="s">
        <v>1373</v>
      </c>
      <c r="C81" s="83" t="s">
        <v>516</v>
      </c>
      <c r="D81" s="83" t="s">
        <v>517</v>
      </c>
      <c r="E81" s="86" t="s">
        <v>832</v>
      </c>
      <c r="F81" s="86" t="s">
        <v>1017</v>
      </c>
      <c r="G81" s="86" t="s">
        <v>1394</v>
      </c>
      <c r="H81" s="64"/>
    </row>
    <row r="82" spans="1:8" x14ac:dyDescent="0.25">
      <c r="A82" s="66" t="s">
        <v>1374</v>
      </c>
      <c r="B82" s="66" t="s">
        <v>1459</v>
      </c>
      <c r="C82" s="234" t="s">
        <v>1246</v>
      </c>
      <c r="D82" s="234" t="s">
        <v>1246</v>
      </c>
      <c r="E82" s="234" t="s">
        <v>1246</v>
      </c>
      <c r="F82" s="234" t="s">
        <v>1246</v>
      </c>
      <c r="G82" s="245" t="s">
        <v>1246</v>
      </c>
      <c r="H82" s="64"/>
    </row>
    <row r="83" spans="1:8" x14ac:dyDescent="0.25">
      <c r="A83" s="66" t="s">
        <v>1375</v>
      </c>
      <c r="B83" s="66" t="s">
        <v>1391</v>
      </c>
      <c r="C83" s="234" t="s">
        <v>1246</v>
      </c>
      <c r="D83" s="234" t="s">
        <v>1246</v>
      </c>
      <c r="E83" s="234" t="s">
        <v>1246</v>
      </c>
      <c r="F83" s="234" t="s">
        <v>1246</v>
      </c>
      <c r="G83" s="66" t="s">
        <v>1246</v>
      </c>
      <c r="H83" s="64"/>
    </row>
    <row r="84" spans="1:8" x14ac:dyDescent="0.25">
      <c r="A84" s="66" t="s">
        <v>1376</v>
      </c>
      <c r="B84" s="66" t="s">
        <v>1389</v>
      </c>
      <c r="C84" s="234" t="s">
        <v>1246</v>
      </c>
      <c r="D84" s="234" t="s">
        <v>1246</v>
      </c>
      <c r="E84" s="234" t="s">
        <v>1246</v>
      </c>
      <c r="F84" s="234" t="s">
        <v>1246</v>
      </c>
      <c r="G84" s="66" t="s">
        <v>1246</v>
      </c>
      <c r="H84" s="64"/>
    </row>
    <row r="85" spans="1:8" x14ac:dyDescent="0.25">
      <c r="A85" s="66" t="s">
        <v>1377</v>
      </c>
      <c r="B85" s="66" t="s">
        <v>1390</v>
      </c>
      <c r="C85" s="234" t="s">
        <v>1246</v>
      </c>
      <c r="D85" s="234" t="s">
        <v>1246</v>
      </c>
      <c r="E85" s="234" t="s">
        <v>1246</v>
      </c>
      <c r="F85" s="234" t="s">
        <v>1246</v>
      </c>
      <c r="G85" s="66" t="s">
        <v>1246</v>
      </c>
      <c r="H85" s="64"/>
    </row>
    <row r="86" spans="1:8" x14ac:dyDescent="0.25">
      <c r="A86" s="66" t="s">
        <v>1393</v>
      </c>
      <c r="B86" s="66" t="s">
        <v>1392</v>
      </c>
      <c r="C86" s="234" t="s">
        <v>1246</v>
      </c>
      <c r="D86" s="234" t="s">
        <v>1246</v>
      </c>
      <c r="E86" s="234" t="s">
        <v>1246</v>
      </c>
      <c r="F86" s="234" t="s">
        <v>1246</v>
      </c>
      <c r="G86" s="66" t="s">
        <v>1246</v>
      </c>
      <c r="H86" s="64"/>
    </row>
    <row r="87" spans="1:8" outlineLevel="1" x14ac:dyDescent="0.25">
      <c r="A87" s="66" t="s">
        <v>1378</v>
      </c>
      <c r="H87" s="64"/>
    </row>
    <row r="88" spans="1:8" outlineLevel="1" x14ac:dyDescent="0.25">
      <c r="A88" s="66" t="s">
        <v>1379</v>
      </c>
      <c r="H88" s="64"/>
    </row>
    <row r="89" spans="1:8" outlineLevel="1" x14ac:dyDescent="0.25">
      <c r="A89" s="66" t="s">
        <v>1380</v>
      </c>
      <c r="H89" s="64"/>
    </row>
    <row r="90" spans="1:8" outlineLevel="1" x14ac:dyDescent="0.25">
      <c r="A90" s="66" t="s">
        <v>1381</v>
      </c>
      <c r="H90" s="64"/>
    </row>
    <row r="91" spans="1:8" x14ac:dyDescent="0.25">
      <c r="H91" s="64"/>
    </row>
    <row r="92" spans="1:8" x14ac:dyDescent="0.25">
      <c r="H92" s="64"/>
    </row>
    <row r="93" spans="1:8" x14ac:dyDescent="0.25">
      <c r="H93" s="64"/>
    </row>
    <row r="94" spans="1:8" x14ac:dyDescent="0.25">
      <c r="H94" s="64"/>
    </row>
    <row r="95" spans="1:8" x14ac:dyDescent="0.25">
      <c r="H95" s="64"/>
    </row>
    <row r="96" spans="1:8" x14ac:dyDescent="0.25">
      <c r="H96" s="64"/>
    </row>
    <row r="97" spans="8:8" x14ac:dyDescent="0.25">
      <c r="H97" s="64"/>
    </row>
    <row r="98" spans="8:8" x14ac:dyDescent="0.25">
      <c r="H98" s="64"/>
    </row>
    <row r="99" spans="8:8" x14ac:dyDescent="0.25">
      <c r="H99" s="64"/>
    </row>
    <row r="100" spans="8:8" x14ac:dyDescent="0.25">
      <c r="H100" s="64"/>
    </row>
    <row r="101" spans="8:8" x14ac:dyDescent="0.25">
      <c r="H101" s="64"/>
    </row>
    <row r="102" spans="8:8" x14ac:dyDescent="0.25">
      <c r="H102" s="64"/>
    </row>
    <row r="103" spans="8:8" x14ac:dyDescent="0.25">
      <c r="H103" s="64"/>
    </row>
    <row r="104" spans="8:8" x14ac:dyDescent="0.25">
      <c r="H104" s="64"/>
    </row>
    <row r="105" spans="8:8" x14ac:dyDescent="0.25">
      <c r="H105" s="64"/>
    </row>
    <row r="106" spans="8:8" x14ac:dyDescent="0.25">
      <c r="H106" s="64"/>
    </row>
    <row r="107" spans="8:8" x14ac:dyDescent="0.25">
      <c r="H107" s="64"/>
    </row>
    <row r="108" spans="8:8" x14ac:dyDescent="0.25">
      <c r="H108" s="64"/>
    </row>
    <row r="109" spans="8:8" x14ac:dyDescent="0.25">
      <c r="H109" s="64"/>
    </row>
    <row r="110" spans="8:8" x14ac:dyDescent="0.25">
      <c r="H110" s="64"/>
    </row>
    <row r="111" spans="8:8" x14ac:dyDescent="0.25">
      <c r="H111" s="64"/>
    </row>
    <row r="112" spans="8:8" x14ac:dyDescent="0.25">
      <c r="H112" s="64"/>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G596"/>
  <sheetViews>
    <sheetView zoomScale="80" zoomScaleNormal="80" workbookViewId="0">
      <selection activeCell="D600" sqref="D600"/>
    </sheetView>
  </sheetViews>
  <sheetFormatPr baseColWidth="10" defaultColWidth="9.140625" defaultRowHeight="15" x14ac:dyDescent="0.25"/>
  <cols>
    <col min="1" max="1" width="13.28515625" customWidth="1"/>
    <col min="2" max="2" width="60.5703125" bestFit="1" customWidth="1"/>
    <col min="3" max="7" width="41" customWidth="1"/>
  </cols>
  <sheetData>
    <row r="1" spans="1:7" ht="45" customHeight="1" x14ac:dyDescent="0.25">
      <c r="A1" s="534" t="s">
        <v>1406</v>
      </c>
      <c r="B1" s="534"/>
    </row>
    <row r="2" spans="1:7" ht="31.5" x14ac:dyDescent="0.25">
      <c r="A2" s="156" t="s">
        <v>2374</v>
      </c>
      <c r="B2" s="156"/>
      <c r="C2" s="64"/>
      <c r="D2" s="64"/>
      <c r="E2" s="64"/>
      <c r="F2" s="182" t="s">
        <v>1929</v>
      </c>
      <c r="G2" s="94"/>
    </row>
    <row r="3" spans="1:7" ht="15.75" thickBot="1" x14ac:dyDescent="0.3">
      <c r="A3" s="64"/>
      <c r="B3" s="65"/>
      <c r="C3" s="65"/>
      <c r="D3" s="64"/>
      <c r="E3" s="64"/>
      <c r="F3" s="64"/>
      <c r="G3" s="64"/>
    </row>
    <row r="4" spans="1:7" ht="19.5" thickBot="1" x14ac:dyDescent="0.3">
      <c r="A4" s="187"/>
      <c r="B4" s="188" t="s">
        <v>71</v>
      </c>
      <c r="C4" s="189" t="s">
        <v>72</v>
      </c>
      <c r="D4" s="187"/>
      <c r="E4" s="187"/>
      <c r="F4" s="185"/>
      <c r="G4" s="185"/>
    </row>
    <row r="5" spans="1:7" x14ac:dyDescent="0.25">
      <c r="A5" s="186"/>
      <c r="B5" s="186"/>
      <c r="C5" s="186"/>
      <c r="D5" s="186"/>
      <c r="E5" s="186"/>
      <c r="F5" s="186"/>
      <c r="G5" s="186"/>
    </row>
    <row r="6" spans="1:7" ht="18.75" x14ac:dyDescent="0.25">
      <c r="A6" s="190"/>
      <c r="B6" s="536" t="s">
        <v>2375</v>
      </c>
      <c r="C6" s="537"/>
      <c r="D6" s="245"/>
      <c r="E6" s="191"/>
      <c r="F6" s="191"/>
      <c r="G6" s="191"/>
    </row>
    <row r="7" spans="1:7" x14ac:dyDescent="0.25">
      <c r="A7" s="296"/>
      <c r="B7" s="538" t="s">
        <v>1540</v>
      </c>
      <c r="C7" s="538"/>
      <c r="D7" s="293"/>
      <c r="E7" s="186"/>
      <c r="F7" s="186"/>
      <c r="G7" s="186"/>
    </row>
    <row r="8" spans="1:7" x14ac:dyDescent="0.25">
      <c r="A8" s="186"/>
      <c r="B8" s="539" t="s">
        <v>1541</v>
      </c>
      <c r="C8" s="540"/>
      <c r="D8" s="293"/>
      <c r="E8" s="186"/>
      <c r="F8" s="186"/>
      <c r="G8" s="186"/>
    </row>
    <row r="9" spans="1:7" x14ac:dyDescent="0.25">
      <c r="A9" s="186"/>
      <c r="B9" s="541" t="s">
        <v>1542</v>
      </c>
      <c r="C9" s="542"/>
      <c r="D9" s="293"/>
      <c r="E9" s="186"/>
      <c r="F9" s="186"/>
      <c r="G9" s="186"/>
    </row>
    <row r="10" spans="1:7" ht="15.75" thickBot="1" x14ac:dyDescent="0.3">
      <c r="A10" s="186"/>
      <c r="B10" s="543" t="s">
        <v>1543</v>
      </c>
      <c r="C10" s="544"/>
      <c r="D10" s="245"/>
      <c r="E10" s="186"/>
      <c r="F10" s="186"/>
      <c r="G10" s="186"/>
    </row>
    <row r="11" spans="1:7" x14ac:dyDescent="0.25">
      <c r="A11" s="186"/>
      <c r="B11" s="295"/>
      <c r="C11" s="294"/>
      <c r="D11" s="186"/>
      <c r="E11" s="186"/>
      <c r="F11" s="186"/>
      <c r="G11" s="186"/>
    </row>
    <row r="12" spans="1:7" x14ac:dyDescent="0.25">
      <c r="A12" s="186"/>
      <c r="B12" s="192"/>
      <c r="C12" s="186"/>
      <c r="D12" s="186"/>
      <c r="E12" s="186"/>
      <c r="F12" s="186"/>
      <c r="G12" s="186"/>
    </row>
    <row r="13" spans="1:7" x14ac:dyDescent="0.25">
      <c r="A13" s="186"/>
      <c r="B13" s="192"/>
      <c r="C13" s="186"/>
      <c r="D13" s="186"/>
      <c r="E13" s="186"/>
      <c r="F13" s="186"/>
      <c r="G13" s="186"/>
    </row>
    <row r="14" spans="1:7" ht="18.75" customHeight="1" x14ac:dyDescent="0.25">
      <c r="A14" s="76"/>
      <c r="B14" s="535" t="s">
        <v>1540</v>
      </c>
      <c r="C14" s="535"/>
      <c r="D14" s="76"/>
      <c r="E14" s="76"/>
      <c r="F14" s="76"/>
      <c r="G14" s="76"/>
    </row>
    <row r="15" spans="1:7" x14ac:dyDescent="0.25">
      <c r="A15" s="83"/>
      <c r="B15" s="83" t="s">
        <v>1544</v>
      </c>
      <c r="C15" s="83" t="s">
        <v>114</v>
      </c>
      <c r="D15" s="83" t="s">
        <v>1545</v>
      </c>
      <c r="E15" s="83"/>
      <c r="F15" s="83" t="s">
        <v>1546</v>
      </c>
      <c r="G15" s="83" t="s">
        <v>1547</v>
      </c>
    </row>
    <row r="16" spans="1:7" x14ac:dyDescent="0.25">
      <c r="A16" s="186" t="s">
        <v>1548</v>
      </c>
      <c r="B16" s="184" t="s">
        <v>1549</v>
      </c>
      <c r="C16" s="302">
        <v>4180.7248540000001</v>
      </c>
      <c r="D16" s="303">
        <v>252</v>
      </c>
      <c r="E16" s="183"/>
      <c r="F16" s="213">
        <f>IF(OR('B1. HTT Mortgage Assets'!$C$15=0,C16="[For completion]"),"",C16/'B1. HTT Mortgage Assets'!$C$15)</f>
        <v>0.26377492994058654</v>
      </c>
      <c r="G16" s="213">
        <v>0</v>
      </c>
    </row>
    <row r="17" spans="1:7" x14ac:dyDescent="0.25">
      <c r="A17" s="186" t="s">
        <v>1551</v>
      </c>
      <c r="B17" s="203" t="s">
        <v>2286</v>
      </c>
      <c r="C17" s="302">
        <v>0</v>
      </c>
      <c r="D17" s="303">
        <v>0</v>
      </c>
      <c r="E17" s="183"/>
      <c r="F17" s="213">
        <f>IF(OR('B1. HTT Mortgage Assets'!$C$15=0,C17="[For completion]"),"",C17/'B1. HTT Mortgage Assets'!$C$15)</f>
        <v>0</v>
      </c>
      <c r="G17" s="213">
        <f>IF(OR('B1. HTT Mortgage Assets'!$F$28=0,D17="[For completion]"),"",D17/'B1. HTT Mortgage Assets'!$F$28)</f>
        <v>0</v>
      </c>
    </row>
    <row r="18" spans="1:7" x14ac:dyDescent="0.25">
      <c r="A18" s="186" t="s">
        <v>1552</v>
      </c>
      <c r="B18" s="203" t="s">
        <v>1554</v>
      </c>
      <c r="C18" s="302">
        <v>0</v>
      </c>
      <c r="D18" s="303">
        <v>0</v>
      </c>
      <c r="E18" s="183"/>
      <c r="F18" s="213">
        <f>IF(OR('B1. HTT Mortgage Assets'!$C$15=0,C18="[For completion]"),"",C18/'B1. HTT Mortgage Assets'!$C$15)</f>
        <v>0</v>
      </c>
      <c r="G18" s="213">
        <f>IF(OR('B1. HTT Mortgage Assets'!$F$28=0,D18="[For completion]"),"",D18/'B1. HTT Mortgage Assets'!$F$28)</f>
        <v>0</v>
      </c>
    </row>
    <row r="19" spans="1:7" x14ac:dyDescent="0.25">
      <c r="A19" s="245" t="s">
        <v>1553</v>
      </c>
      <c r="B19" s="203" t="s">
        <v>1892</v>
      </c>
      <c r="C19" s="219">
        <f>SUM(C16:C18)</f>
        <v>4180.7248540000001</v>
      </c>
      <c r="D19" s="217">
        <v>252</v>
      </c>
      <c r="E19" s="183"/>
      <c r="F19" s="213">
        <v>0.26400000000000001</v>
      </c>
      <c r="G19" s="213">
        <v>0</v>
      </c>
    </row>
    <row r="20" spans="1:7" x14ac:dyDescent="0.25">
      <c r="A20" s="203" t="s">
        <v>2352</v>
      </c>
      <c r="B20" s="200" t="s">
        <v>151</v>
      </c>
      <c r="C20" s="304"/>
      <c r="D20" s="304"/>
      <c r="E20" s="183"/>
      <c r="F20" s="203"/>
      <c r="G20" s="203"/>
    </row>
    <row r="21" spans="1:7" x14ac:dyDescent="0.25">
      <c r="A21" s="203" t="s">
        <v>2353</v>
      </c>
      <c r="B21" s="200" t="s">
        <v>151</v>
      </c>
      <c r="C21" s="304"/>
      <c r="D21" s="304"/>
      <c r="E21" s="183"/>
      <c r="F21" s="203"/>
      <c r="G21" s="203"/>
    </row>
    <row r="22" spans="1:7" x14ac:dyDescent="0.25">
      <c r="A22" s="203" t="s">
        <v>2354</v>
      </c>
      <c r="B22" s="200" t="s">
        <v>151</v>
      </c>
      <c r="C22" s="304"/>
      <c r="D22" s="304"/>
      <c r="E22" s="183"/>
      <c r="F22" s="203"/>
      <c r="G22" s="203"/>
    </row>
    <row r="23" spans="1:7" x14ac:dyDescent="0.25">
      <c r="A23" s="203" t="s">
        <v>2355</v>
      </c>
      <c r="B23" s="200" t="s">
        <v>151</v>
      </c>
      <c r="C23" s="304"/>
      <c r="D23" s="304"/>
      <c r="E23" s="183"/>
      <c r="F23" s="203"/>
      <c r="G23" s="203"/>
    </row>
    <row r="24" spans="1:7" x14ac:dyDescent="0.25">
      <c r="A24" s="203" t="s">
        <v>2356</v>
      </c>
      <c r="B24" s="200" t="s">
        <v>151</v>
      </c>
      <c r="C24" s="304"/>
      <c r="D24" s="304"/>
      <c r="E24" s="183"/>
      <c r="F24" s="203"/>
      <c r="G24" s="203"/>
    </row>
    <row r="25" spans="1:7" ht="18.75" x14ac:dyDescent="0.25">
      <c r="A25" s="76"/>
      <c r="B25" s="535" t="s">
        <v>1541</v>
      </c>
      <c r="C25" s="535"/>
      <c r="D25" s="76"/>
      <c r="E25" s="76"/>
      <c r="F25" s="76"/>
      <c r="G25" s="76"/>
    </row>
    <row r="26" spans="1:7" x14ac:dyDescent="0.25">
      <c r="A26" s="83"/>
      <c r="B26" s="83" t="s">
        <v>1555</v>
      </c>
      <c r="C26" s="83" t="s">
        <v>114</v>
      </c>
      <c r="D26" s="83"/>
      <c r="E26" s="83"/>
      <c r="F26" s="83" t="s">
        <v>1556</v>
      </c>
      <c r="G26" s="83"/>
    </row>
    <row r="27" spans="1:7" x14ac:dyDescent="0.25">
      <c r="A27" s="196" t="s">
        <v>1557</v>
      </c>
      <c r="B27" s="196" t="s">
        <v>486</v>
      </c>
      <c r="C27" s="305">
        <v>319.379591</v>
      </c>
      <c r="D27" s="214"/>
      <c r="E27" s="196"/>
      <c r="F27" s="213">
        <f>IF($C$30=0,"",IF(C27="[For completion]","",C27/$C$30))</f>
        <v>7.6393353360917779E-2</v>
      </c>
      <c r="G27" s="183"/>
    </row>
    <row r="28" spans="1:7" x14ac:dyDescent="0.25">
      <c r="A28" s="196" t="s">
        <v>1558</v>
      </c>
      <c r="B28" s="196" t="s">
        <v>488</v>
      </c>
      <c r="C28" s="305">
        <v>3861.3452619999998</v>
      </c>
      <c r="D28" s="214"/>
      <c r="E28" s="196"/>
      <c r="F28" s="213">
        <f t="shared" ref="F28:F29" si="0">IF($C$30=0,"",IF(C28="[For completion]","",C28/$C$30))</f>
        <v>0.92360664663908221</v>
      </c>
      <c r="G28" s="183"/>
    </row>
    <row r="29" spans="1:7" x14ac:dyDescent="0.25">
      <c r="A29" s="196" t="s">
        <v>1559</v>
      </c>
      <c r="B29" s="196" t="s">
        <v>147</v>
      </c>
      <c r="C29" s="305">
        <v>0</v>
      </c>
      <c r="D29" s="214"/>
      <c r="E29" s="196"/>
      <c r="F29" s="213">
        <f t="shared" si="0"/>
        <v>0</v>
      </c>
      <c r="G29" s="183"/>
    </row>
    <row r="30" spans="1:7" x14ac:dyDescent="0.25">
      <c r="A30" s="196" t="s">
        <v>1560</v>
      </c>
      <c r="B30" s="198" t="s">
        <v>149</v>
      </c>
      <c r="C30" s="214">
        <f>SUM(C27:C29)</f>
        <v>4180.7248529999997</v>
      </c>
      <c r="D30" s="196"/>
      <c r="E30" s="196"/>
      <c r="F30" s="211">
        <v>1</v>
      </c>
      <c r="G30" s="183"/>
    </row>
    <row r="31" spans="1:7" x14ac:dyDescent="0.25">
      <c r="A31" s="196" t="s">
        <v>1561</v>
      </c>
      <c r="B31" s="200" t="s">
        <v>1265</v>
      </c>
      <c r="C31" s="305"/>
      <c r="D31" s="196"/>
      <c r="E31" s="196"/>
      <c r="F31" s="213">
        <f>IF($C$30=0,"",IF(C31="[For completion]","",C31/$C$30))</f>
        <v>0</v>
      </c>
      <c r="G31" s="183"/>
    </row>
    <row r="32" spans="1:7" x14ac:dyDescent="0.25">
      <c r="A32" s="196" t="s">
        <v>1562</v>
      </c>
      <c r="B32" s="200" t="s">
        <v>2357</v>
      </c>
      <c r="C32" s="305"/>
      <c r="D32" s="196"/>
      <c r="E32" s="196"/>
      <c r="F32" s="213">
        <f t="shared" ref="F32:F39" si="1">IF($C$30=0,"",IF(C32="[For completion]","",C32/$C$30))</f>
        <v>0</v>
      </c>
      <c r="G32" s="72"/>
    </row>
    <row r="33" spans="1:7" x14ac:dyDescent="0.25">
      <c r="A33" s="196" t="s">
        <v>1563</v>
      </c>
      <c r="B33" s="200" t="s">
        <v>2358</v>
      </c>
      <c r="C33" s="305"/>
      <c r="D33" s="196"/>
      <c r="E33" s="196"/>
      <c r="F33" s="213">
        <f>IF($C$30=0,"",IF(C33="[For completion]","",C33/$C$30))</f>
        <v>0</v>
      </c>
      <c r="G33" s="72"/>
    </row>
    <row r="34" spans="1:7" x14ac:dyDescent="0.25">
      <c r="A34" s="196" t="s">
        <v>1564</v>
      </c>
      <c r="B34" s="200" t="s">
        <v>2359</v>
      </c>
      <c r="C34" s="305"/>
      <c r="D34" s="196"/>
      <c r="E34" s="196"/>
      <c r="F34" s="213">
        <f t="shared" si="1"/>
        <v>0</v>
      </c>
      <c r="G34" s="72"/>
    </row>
    <row r="35" spans="1:7" x14ac:dyDescent="0.25">
      <c r="A35" s="196" t="s">
        <v>1565</v>
      </c>
      <c r="B35" s="200" t="s">
        <v>1893</v>
      </c>
      <c r="C35" s="305"/>
      <c r="D35" s="196"/>
      <c r="E35" s="196"/>
      <c r="F35" s="213">
        <f t="shared" si="1"/>
        <v>0</v>
      </c>
      <c r="G35" s="72"/>
    </row>
    <row r="36" spans="1:7" x14ac:dyDescent="0.25">
      <c r="A36" s="196" t="s">
        <v>1566</v>
      </c>
      <c r="B36" s="200" t="s">
        <v>2360</v>
      </c>
      <c r="C36" s="305"/>
      <c r="D36" s="196"/>
      <c r="E36" s="196"/>
      <c r="F36" s="213">
        <f t="shared" si="1"/>
        <v>0</v>
      </c>
      <c r="G36" s="191"/>
    </row>
    <row r="37" spans="1:7" x14ac:dyDescent="0.25">
      <c r="A37" s="196" t="s">
        <v>1567</v>
      </c>
      <c r="B37" s="200" t="s">
        <v>2361</v>
      </c>
      <c r="C37" s="305"/>
      <c r="D37" s="196"/>
      <c r="E37" s="196"/>
      <c r="F37" s="213">
        <f t="shared" si="1"/>
        <v>0</v>
      </c>
      <c r="G37" s="72"/>
    </row>
    <row r="38" spans="1:7" x14ac:dyDescent="0.25">
      <c r="A38" s="196" t="s">
        <v>1568</v>
      </c>
      <c r="B38" s="200" t="s">
        <v>2362</v>
      </c>
      <c r="C38" s="305"/>
      <c r="D38" s="196"/>
      <c r="E38" s="196"/>
      <c r="F38" s="213">
        <f t="shared" si="1"/>
        <v>0</v>
      </c>
      <c r="G38" s="72"/>
    </row>
    <row r="39" spans="1:7" x14ac:dyDescent="0.25">
      <c r="A39" s="196" t="s">
        <v>1569</v>
      </c>
      <c r="B39" s="200" t="s">
        <v>1894</v>
      </c>
      <c r="C39" s="305"/>
      <c r="D39" s="196"/>
      <c r="E39" s="183"/>
      <c r="F39" s="213">
        <f t="shared" si="1"/>
        <v>0</v>
      </c>
      <c r="G39" s="72"/>
    </row>
    <row r="40" spans="1:7" x14ac:dyDescent="0.25">
      <c r="A40" s="196" t="s">
        <v>1570</v>
      </c>
      <c r="B40" s="307" t="s">
        <v>151</v>
      </c>
      <c r="C40" s="305"/>
      <c r="D40" s="196"/>
      <c r="E40" s="183"/>
      <c r="F40" s="203"/>
      <c r="G40" s="203"/>
    </row>
    <row r="41" spans="1:7" x14ac:dyDescent="0.25">
      <c r="A41" s="196" t="s">
        <v>1571</v>
      </c>
      <c r="B41" s="307" t="s">
        <v>151</v>
      </c>
      <c r="C41" s="306"/>
      <c r="D41" s="195"/>
      <c r="E41" s="183"/>
      <c r="F41" s="203"/>
      <c r="G41" s="203"/>
    </row>
    <row r="42" spans="1:7" x14ac:dyDescent="0.25">
      <c r="A42" s="196" t="s">
        <v>1572</v>
      </c>
      <c r="B42" s="307" t="s">
        <v>151</v>
      </c>
      <c r="C42" s="306"/>
      <c r="D42" s="195"/>
      <c r="E42" s="195"/>
      <c r="F42" s="203"/>
      <c r="G42" s="203"/>
    </row>
    <row r="43" spans="1:7" x14ac:dyDescent="0.25">
      <c r="A43" s="196" t="s">
        <v>1573</v>
      </c>
      <c r="B43" s="307" t="s">
        <v>151</v>
      </c>
      <c r="C43" s="306"/>
      <c r="D43" s="195"/>
      <c r="E43" s="195"/>
      <c r="F43" s="203"/>
      <c r="G43" s="203"/>
    </row>
    <row r="44" spans="1:7" x14ac:dyDescent="0.25">
      <c r="A44" s="196" t="s">
        <v>1574</v>
      </c>
      <c r="B44" s="307" t="s">
        <v>151</v>
      </c>
      <c r="C44" s="306"/>
      <c r="D44" s="195"/>
      <c r="E44" s="195"/>
      <c r="F44" s="203"/>
      <c r="G44" s="203"/>
    </row>
    <row r="45" spans="1:7" x14ac:dyDescent="0.25">
      <c r="A45" s="196" t="s">
        <v>1575</v>
      </c>
      <c r="B45" s="307" t="s">
        <v>151</v>
      </c>
      <c r="C45" s="306"/>
      <c r="D45" s="195"/>
      <c r="E45" s="195"/>
      <c r="F45" s="203"/>
      <c r="G45" s="203"/>
    </row>
    <row r="46" spans="1:7" x14ac:dyDescent="0.25">
      <c r="A46" s="196" t="s">
        <v>1576</v>
      </c>
      <c r="B46" s="307" t="s">
        <v>151</v>
      </c>
      <c r="C46" s="306"/>
      <c r="D46" s="195"/>
      <c r="E46" s="195"/>
      <c r="F46" s="203"/>
      <c r="G46" s="203"/>
    </row>
    <row r="47" spans="1:7" x14ac:dyDescent="0.25">
      <c r="A47" s="196" t="s">
        <v>1577</v>
      </c>
      <c r="B47" s="307" t="s">
        <v>151</v>
      </c>
      <c r="C47" s="306"/>
      <c r="D47" s="195"/>
      <c r="E47" s="195"/>
      <c r="F47" s="203"/>
    </row>
    <row r="48" spans="1:7" x14ac:dyDescent="0.25">
      <c r="A48" s="196" t="s">
        <v>1578</v>
      </c>
      <c r="B48" s="307" t="s">
        <v>151</v>
      </c>
      <c r="C48" s="306"/>
      <c r="D48" s="195"/>
      <c r="E48" s="195"/>
      <c r="F48" s="203"/>
      <c r="G48" s="183"/>
    </row>
    <row r="49" spans="1:7" x14ac:dyDescent="0.25">
      <c r="A49" s="83"/>
      <c r="B49" s="83" t="s">
        <v>503</v>
      </c>
      <c r="C49" s="83" t="s">
        <v>504</v>
      </c>
      <c r="D49" s="83" t="s">
        <v>505</v>
      </c>
      <c r="E49" s="83"/>
      <c r="F49" s="83" t="s">
        <v>1556</v>
      </c>
      <c r="G49" s="83"/>
    </row>
    <row r="50" spans="1:7" x14ac:dyDescent="0.25">
      <c r="A50" s="196" t="s">
        <v>1579</v>
      </c>
      <c r="B50" s="196" t="s">
        <v>1895</v>
      </c>
      <c r="C50" s="309">
        <v>35</v>
      </c>
      <c r="D50" s="309">
        <v>217</v>
      </c>
      <c r="E50" s="196"/>
      <c r="F50" s="215">
        <v>1</v>
      </c>
      <c r="G50" s="203"/>
    </row>
    <row r="51" spans="1:7" x14ac:dyDescent="0.25">
      <c r="A51" s="196" t="s">
        <v>1580</v>
      </c>
      <c r="B51" s="308" t="s">
        <v>510</v>
      </c>
      <c r="C51" s="310"/>
      <c r="D51" s="310"/>
      <c r="E51" s="196"/>
      <c r="F51" s="196"/>
      <c r="G51" s="203"/>
    </row>
    <row r="52" spans="1:7" x14ac:dyDescent="0.25">
      <c r="A52" s="196" t="s">
        <v>1581</v>
      </c>
      <c r="B52" s="308" t="s">
        <v>512</v>
      </c>
      <c r="C52" s="310"/>
      <c r="D52" s="310"/>
      <c r="E52" s="196"/>
      <c r="F52" s="196"/>
      <c r="G52" s="203"/>
    </row>
    <row r="53" spans="1:7" x14ac:dyDescent="0.25">
      <c r="A53" s="196" t="s">
        <v>1582</v>
      </c>
      <c r="B53" s="201"/>
      <c r="C53" s="196"/>
      <c r="D53" s="196"/>
      <c r="E53" s="196"/>
      <c r="F53" s="196"/>
      <c r="G53" s="203"/>
    </row>
    <row r="54" spans="1:7" x14ac:dyDescent="0.25">
      <c r="A54" s="196" t="s">
        <v>1583</v>
      </c>
      <c r="B54" s="201"/>
      <c r="C54" s="196"/>
      <c r="D54" s="196"/>
      <c r="E54" s="196"/>
      <c r="F54" s="196"/>
      <c r="G54" s="203"/>
    </row>
    <row r="55" spans="1:7" x14ac:dyDescent="0.25">
      <c r="A55" s="196" t="s">
        <v>1584</v>
      </c>
      <c r="B55" s="201"/>
      <c r="C55" s="196"/>
      <c r="D55" s="196"/>
      <c r="E55" s="196"/>
      <c r="F55" s="196"/>
      <c r="G55" s="203"/>
    </row>
    <row r="56" spans="1:7" x14ac:dyDescent="0.25">
      <c r="A56" s="196" t="s">
        <v>1585</v>
      </c>
      <c r="B56" s="201"/>
      <c r="C56" s="196"/>
      <c r="D56" s="196"/>
      <c r="E56" s="196"/>
      <c r="F56" s="196"/>
      <c r="G56" s="203"/>
    </row>
    <row r="57" spans="1:7" x14ac:dyDescent="0.25">
      <c r="A57" s="83"/>
      <c r="B57" s="83" t="s">
        <v>515</v>
      </c>
      <c r="C57" s="83" t="s">
        <v>516</v>
      </c>
      <c r="D57" s="83" t="s">
        <v>517</v>
      </c>
      <c r="E57" s="83"/>
      <c r="F57" s="83" t="s">
        <v>2470</v>
      </c>
      <c r="G57" s="83"/>
    </row>
    <row r="58" spans="1:7" x14ac:dyDescent="0.25">
      <c r="A58" s="196" t="s">
        <v>1586</v>
      </c>
      <c r="B58" s="196" t="s">
        <v>519</v>
      </c>
      <c r="C58" s="311">
        <v>0.65</v>
      </c>
      <c r="D58" s="311">
        <v>0.249</v>
      </c>
      <c r="E58" s="215"/>
      <c r="F58" s="211">
        <v>0.27900000000000003</v>
      </c>
      <c r="G58" s="203"/>
    </row>
    <row r="59" spans="1:7" x14ac:dyDescent="0.25">
      <c r="A59" s="196" t="s">
        <v>1587</v>
      </c>
      <c r="B59" s="196"/>
      <c r="C59" s="211"/>
      <c r="D59" s="211"/>
      <c r="E59" s="215"/>
      <c r="F59" s="211"/>
      <c r="G59" s="203"/>
    </row>
    <row r="60" spans="1:7" x14ac:dyDescent="0.25">
      <c r="A60" s="196" t="s">
        <v>1588</v>
      </c>
      <c r="B60" s="196"/>
      <c r="C60" s="211"/>
      <c r="D60" s="211"/>
      <c r="E60" s="215"/>
      <c r="F60" s="211"/>
      <c r="G60" s="203"/>
    </row>
    <row r="61" spans="1:7" x14ac:dyDescent="0.25">
      <c r="A61" s="196" t="s">
        <v>1589</v>
      </c>
      <c r="B61" s="196"/>
      <c r="C61" s="211"/>
      <c r="D61" s="211"/>
      <c r="E61" s="215"/>
      <c r="F61" s="211"/>
      <c r="G61" s="203"/>
    </row>
    <row r="62" spans="1:7" x14ac:dyDescent="0.25">
      <c r="A62" s="196" t="s">
        <v>1590</v>
      </c>
      <c r="B62" s="196"/>
      <c r="C62" s="211"/>
      <c r="D62" s="211"/>
      <c r="E62" s="215"/>
      <c r="F62" s="211"/>
      <c r="G62" s="203"/>
    </row>
    <row r="63" spans="1:7" x14ac:dyDescent="0.25">
      <c r="A63" s="196" t="s">
        <v>1591</v>
      </c>
      <c r="B63" s="196"/>
      <c r="C63" s="211"/>
      <c r="D63" s="211"/>
      <c r="E63" s="215"/>
      <c r="F63" s="211"/>
      <c r="G63" s="203"/>
    </row>
    <row r="64" spans="1:7" x14ac:dyDescent="0.25">
      <c r="A64" s="196" t="s">
        <v>1592</v>
      </c>
      <c r="B64" s="196"/>
      <c r="C64" s="211"/>
      <c r="D64" s="211"/>
      <c r="E64" s="215"/>
      <c r="F64" s="211"/>
      <c r="G64" s="203"/>
    </row>
    <row r="65" spans="1:7" x14ac:dyDescent="0.25">
      <c r="A65" s="83"/>
      <c r="B65" s="83" t="s">
        <v>526</v>
      </c>
      <c r="C65" s="83" t="s">
        <v>516</v>
      </c>
      <c r="D65" s="83" t="s">
        <v>517</v>
      </c>
      <c r="E65" s="83"/>
      <c r="F65" s="83" t="s">
        <v>2470</v>
      </c>
      <c r="G65" s="83"/>
    </row>
    <row r="66" spans="1:7" x14ac:dyDescent="0.25">
      <c r="A66" s="196" t="s">
        <v>1593</v>
      </c>
      <c r="B66" s="202" t="s">
        <v>528</v>
      </c>
      <c r="C66" s="210">
        <f>SUM(C67:C93)</f>
        <v>1</v>
      </c>
      <c r="D66" s="210">
        <f>SUM(D67:D93)</f>
        <v>0.99997999999999998</v>
      </c>
      <c r="E66" s="211"/>
      <c r="F66" s="210">
        <f>SUM(F67:F93)</f>
        <v>0.99969000000000008</v>
      </c>
      <c r="G66" s="203"/>
    </row>
    <row r="67" spans="1:7" x14ac:dyDescent="0.25">
      <c r="A67" s="196" t="s">
        <v>1594</v>
      </c>
      <c r="B67" s="196" t="s">
        <v>530</v>
      </c>
      <c r="C67" s="311">
        <v>0</v>
      </c>
      <c r="D67" s="311">
        <v>0</v>
      </c>
      <c r="E67" s="211"/>
      <c r="F67" s="311">
        <v>0</v>
      </c>
      <c r="G67" s="203"/>
    </row>
    <row r="68" spans="1:7" x14ac:dyDescent="0.25">
      <c r="A68" s="196" t="s">
        <v>1595</v>
      </c>
      <c r="B68" s="196" t="s">
        <v>532</v>
      </c>
      <c r="C68" s="311">
        <v>0</v>
      </c>
      <c r="D68" s="311">
        <v>1.7489999999999999E-2</v>
      </c>
      <c r="E68" s="211"/>
      <c r="F68" s="311">
        <v>1.4999999999999999E-2</v>
      </c>
      <c r="G68" s="203"/>
    </row>
    <row r="69" spans="1:7" x14ac:dyDescent="0.25">
      <c r="A69" s="196" t="s">
        <v>1596</v>
      </c>
      <c r="B69" s="196" t="s">
        <v>534</v>
      </c>
      <c r="C69" s="311">
        <v>0</v>
      </c>
      <c r="D69" s="311">
        <v>0</v>
      </c>
      <c r="E69" s="211"/>
      <c r="F69" s="311">
        <v>0</v>
      </c>
      <c r="G69" s="203"/>
    </row>
    <row r="70" spans="1:7" x14ac:dyDescent="0.25">
      <c r="A70" s="196" t="s">
        <v>1597</v>
      </c>
      <c r="B70" s="196" t="s">
        <v>536</v>
      </c>
      <c r="C70" s="311">
        <v>0</v>
      </c>
      <c r="D70" s="311">
        <v>0</v>
      </c>
      <c r="E70" s="211"/>
      <c r="F70" s="311">
        <v>0</v>
      </c>
      <c r="G70" s="203"/>
    </row>
    <row r="71" spans="1:7" x14ac:dyDescent="0.25">
      <c r="A71" s="196" t="s">
        <v>1598</v>
      </c>
      <c r="B71" s="196" t="s">
        <v>538</v>
      </c>
      <c r="C71" s="311">
        <v>0</v>
      </c>
      <c r="D71" s="311">
        <v>0</v>
      </c>
      <c r="E71" s="211"/>
      <c r="F71" s="311">
        <v>0</v>
      </c>
      <c r="G71" s="203"/>
    </row>
    <row r="72" spans="1:7" x14ac:dyDescent="0.25">
      <c r="A72" s="196" t="s">
        <v>1599</v>
      </c>
      <c r="B72" s="196" t="s">
        <v>2471</v>
      </c>
      <c r="C72" s="311">
        <v>0</v>
      </c>
      <c r="D72" s="311">
        <v>2.4490000000000001E-2</v>
      </c>
      <c r="E72" s="211"/>
      <c r="F72" s="311">
        <v>2.249E-2</v>
      </c>
      <c r="G72" s="203"/>
    </row>
    <row r="73" spans="1:7" x14ac:dyDescent="0.25">
      <c r="A73" s="196" t="s">
        <v>1600</v>
      </c>
      <c r="B73" s="196" t="s">
        <v>541</v>
      </c>
      <c r="C73" s="311">
        <v>0</v>
      </c>
      <c r="D73" s="311">
        <v>0</v>
      </c>
      <c r="E73" s="211"/>
      <c r="F73" s="311">
        <v>0</v>
      </c>
      <c r="G73" s="203"/>
    </row>
    <row r="74" spans="1:7" x14ac:dyDescent="0.25">
      <c r="A74" s="196" t="s">
        <v>1601</v>
      </c>
      <c r="B74" s="196" t="s">
        <v>543</v>
      </c>
      <c r="C74" s="311">
        <v>0</v>
      </c>
      <c r="D74" s="311">
        <v>0</v>
      </c>
      <c r="E74" s="211"/>
      <c r="F74" s="311">
        <v>0</v>
      </c>
      <c r="G74" s="203"/>
    </row>
    <row r="75" spans="1:7" x14ac:dyDescent="0.25">
      <c r="A75" s="196" t="s">
        <v>1602</v>
      </c>
      <c r="B75" s="196" t="s">
        <v>545</v>
      </c>
      <c r="C75" s="311">
        <v>0</v>
      </c>
      <c r="D75" s="311">
        <v>0</v>
      </c>
      <c r="E75" s="211"/>
      <c r="F75" s="311">
        <v>0</v>
      </c>
      <c r="G75" s="203"/>
    </row>
    <row r="76" spans="1:7" x14ac:dyDescent="0.25">
      <c r="A76" s="196" t="s">
        <v>1603</v>
      </c>
      <c r="B76" s="196" t="s">
        <v>547</v>
      </c>
      <c r="C76" s="311">
        <v>0</v>
      </c>
      <c r="D76" s="311">
        <v>0.128</v>
      </c>
      <c r="E76" s="211"/>
      <c r="F76" s="311">
        <v>0.11799999999999999</v>
      </c>
      <c r="G76" s="203"/>
    </row>
    <row r="77" spans="1:7" x14ac:dyDescent="0.25">
      <c r="A77" s="196" t="s">
        <v>1604</v>
      </c>
      <c r="B77" s="196" t="s">
        <v>549</v>
      </c>
      <c r="C77" s="311">
        <v>1</v>
      </c>
      <c r="D77" s="311">
        <v>0.46200000000000002</v>
      </c>
      <c r="E77" s="211"/>
      <c r="F77" s="311">
        <v>0.50319999999999998</v>
      </c>
      <c r="G77" s="203"/>
    </row>
    <row r="78" spans="1:7" x14ac:dyDescent="0.25">
      <c r="A78" s="196" t="s">
        <v>1605</v>
      </c>
      <c r="B78" s="196" t="s">
        <v>551</v>
      </c>
      <c r="C78" s="311">
        <v>0</v>
      </c>
      <c r="D78" s="311">
        <v>0</v>
      </c>
      <c r="E78" s="211"/>
      <c r="F78" s="311">
        <v>0</v>
      </c>
      <c r="G78" s="203"/>
    </row>
    <row r="79" spans="1:7" x14ac:dyDescent="0.25">
      <c r="A79" s="196" t="s">
        <v>1606</v>
      </c>
      <c r="B79" s="196" t="s">
        <v>553</v>
      </c>
      <c r="C79" s="311">
        <v>0</v>
      </c>
      <c r="D79" s="311">
        <v>0.20799999999999999</v>
      </c>
      <c r="E79" s="211"/>
      <c r="F79" s="311">
        <v>0.193</v>
      </c>
      <c r="G79" s="203"/>
    </row>
    <row r="80" spans="1:7" x14ac:dyDescent="0.25">
      <c r="A80" s="196" t="s">
        <v>1607</v>
      </c>
      <c r="B80" s="196" t="s">
        <v>555</v>
      </c>
      <c r="C80" s="311">
        <v>0</v>
      </c>
      <c r="D80" s="311">
        <v>0</v>
      </c>
      <c r="E80" s="211"/>
      <c r="F80" s="311">
        <v>0</v>
      </c>
      <c r="G80" s="203"/>
    </row>
    <row r="81" spans="1:7" x14ac:dyDescent="0.25">
      <c r="A81" s="196" t="s">
        <v>1608</v>
      </c>
      <c r="B81" s="196" t="s">
        <v>557</v>
      </c>
      <c r="C81" s="311">
        <v>0</v>
      </c>
      <c r="D81" s="311">
        <v>0</v>
      </c>
      <c r="E81" s="211"/>
      <c r="F81" s="311">
        <v>0</v>
      </c>
      <c r="G81" s="203"/>
    </row>
    <row r="82" spans="1:7" x14ac:dyDescent="0.25">
      <c r="A82" s="196" t="s">
        <v>1609</v>
      </c>
      <c r="B82" s="196" t="s">
        <v>3</v>
      </c>
      <c r="C82" s="311">
        <v>0</v>
      </c>
      <c r="D82" s="311">
        <v>0</v>
      </c>
      <c r="E82" s="211"/>
      <c r="F82" s="311">
        <v>0</v>
      </c>
      <c r="G82" s="203"/>
    </row>
    <row r="83" spans="1:7" x14ac:dyDescent="0.25">
      <c r="A83" s="196" t="s">
        <v>1610</v>
      </c>
      <c r="B83" s="196" t="s">
        <v>560</v>
      </c>
      <c r="C83" s="311">
        <v>0</v>
      </c>
      <c r="D83" s="311">
        <v>0</v>
      </c>
      <c r="E83" s="211"/>
      <c r="F83" s="311">
        <v>0</v>
      </c>
      <c r="G83" s="203"/>
    </row>
    <row r="84" spans="1:7" x14ac:dyDescent="0.25">
      <c r="A84" s="196" t="s">
        <v>1611</v>
      </c>
      <c r="B84" s="196" t="s">
        <v>562</v>
      </c>
      <c r="C84" s="311">
        <v>0</v>
      </c>
      <c r="D84" s="311">
        <v>0</v>
      </c>
      <c r="E84" s="211"/>
      <c r="F84" s="311">
        <v>0</v>
      </c>
      <c r="G84" s="203"/>
    </row>
    <row r="85" spans="1:7" x14ac:dyDescent="0.25">
      <c r="A85" s="196" t="s">
        <v>1612</v>
      </c>
      <c r="B85" s="196" t="s">
        <v>564</v>
      </c>
      <c r="C85" s="311">
        <v>0</v>
      </c>
      <c r="D85" s="311">
        <v>0</v>
      </c>
      <c r="E85" s="211"/>
      <c r="F85" s="311">
        <v>0</v>
      </c>
      <c r="G85" s="203"/>
    </row>
    <row r="86" spans="1:7" x14ac:dyDescent="0.25">
      <c r="A86" s="196" t="s">
        <v>1613</v>
      </c>
      <c r="B86" s="196" t="s">
        <v>566</v>
      </c>
      <c r="C86" s="311">
        <v>0</v>
      </c>
      <c r="D86" s="311">
        <v>0</v>
      </c>
      <c r="E86" s="211"/>
      <c r="F86" s="311">
        <v>0</v>
      </c>
      <c r="G86" s="203"/>
    </row>
    <row r="87" spans="1:7" x14ac:dyDescent="0.25">
      <c r="A87" s="196" t="s">
        <v>1614</v>
      </c>
      <c r="B87" s="196" t="s">
        <v>568</v>
      </c>
      <c r="C87" s="311">
        <v>0</v>
      </c>
      <c r="D87" s="311">
        <v>0.16</v>
      </c>
      <c r="E87" s="211"/>
      <c r="F87" s="311">
        <v>0.14799999999999999</v>
      </c>
      <c r="G87" s="203"/>
    </row>
    <row r="88" spans="1:7" x14ac:dyDescent="0.25">
      <c r="A88" s="196" t="s">
        <v>1615</v>
      </c>
      <c r="B88" s="196" t="s">
        <v>570</v>
      </c>
      <c r="C88" s="311">
        <v>0</v>
      </c>
      <c r="D88" s="311">
        <v>0</v>
      </c>
      <c r="E88" s="211"/>
      <c r="F88" s="311">
        <v>0</v>
      </c>
      <c r="G88" s="203"/>
    </row>
    <row r="89" spans="1:7" x14ac:dyDescent="0.25">
      <c r="A89" s="196" t="s">
        <v>1616</v>
      </c>
      <c r="B89" s="196" t="s">
        <v>572</v>
      </c>
      <c r="C89" s="311">
        <v>0</v>
      </c>
      <c r="D89" s="311">
        <v>0</v>
      </c>
      <c r="E89" s="211"/>
      <c r="F89" s="311">
        <v>0</v>
      </c>
      <c r="G89" s="203"/>
    </row>
    <row r="90" spans="1:7" x14ac:dyDescent="0.25">
      <c r="A90" s="196" t="s">
        <v>1617</v>
      </c>
      <c r="B90" s="196" t="s">
        <v>574</v>
      </c>
      <c r="C90" s="311">
        <v>0</v>
      </c>
      <c r="D90" s="311">
        <v>0</v>
      </c>
      <c r="E90" s="211"/>
      <c r="F90" s="311">
        <v>0</v>
      </c>
      <c r="G90" s="203"/>
    </row>
    <row r="91" spans="1:7" x14ac:dyDescent="0.25">
      <c r="A91" s="196" t="s">
        <v>1618</v>
      </c>
      <c r="B91" s="196" t="s">
        <v>576</v>
      </c>
      <c r="C91" s="311">
        <v>0</v>
      </c>
      <c r="D91" s="311">
        <v>0</v>
      </c>
      <c r="E91" s="211"/>
      <c r="F91" s="311">
        <v>0</v>
      </c>
      <c r="G91" s="203"/>
    </row>
    <row r="92" spans="1:7" x14ac:dyDescent="0.25">
      <c r="A92" s="196" t="s">
        <v>1619</v>
      </c>
      <c r="B92" s="196" t="s">
        <v>578</v>
      </c>
      <c r="C92" s="311">
        <v>0</v>
      </c>
      <c r="D92" s="311">
        <v>0</v>
      </c>
      <c r="E92" s="211"/>
      <c r="F92" s="311">
        <v>0</v>
      </c>
      <c r="G92" s="203"/>
    </row>
    <row r="93" spans="1:7" x14ac:dyDescent="0.25">
      <c r="A93" s="196" t="s">
        <v>1620</v>
      </c>
      <c r="B93" s="196" t="s">
        <v>6</v>
      </c>
      <c r="C93" s="311">
        <v>0</v>
      </c>
      <c r="D93" s="311">
        <v>0</v>
      </c>
      <c r="E93" s="211"/>
      <c r="F93" s="311">
        <v>0</v>
      </c>
      <c r="G93" s="203"/>
    </row>
    <row r="94" spans="1:7" x14ac:dyDescent="0.25">
      <c r="A94" s="196" t="s">
        <v>1621</v>
      </c>
      <c r="B94" s="202" t="s">
        <v>319</v>
      </c>
      <c r="C94" s="210">
        <f>SUM(C95:C97)</f>
        <v>0</v>
      </c>
      <c r="D94" s="210">
        <f t="shared" ref="D94:F94" si="2">SUM(D95:D97)</f>
        <v>0</v>
      </c>
      <c r="E94" s="210"/>
      <c r="F94" s="210">
        <f t="shared" si="2"/>
        <v>0</v>
      </c>
      <c r="G94" s="203"/>
    </row>
    <row r="95" spans="1:7" x14ac:dyDescent="0.25">
      <c r="A95" s="196" t="s">
        <v>1622</v>
      </c>
      <c r="B95" s="196" t="s">
        <v>584</v>
      </c>
      <c r="C95" s="311">
        <v>0</v>
      </c>
      <c r="D95" s="311">
        <v>0</v>
      </c>
      <c r="E95" s="211"/>
      <c r="F95" s="311" t="s">
        <v>83</v>
      </c>
      <c r="G95" s="203"/>
    </row>
    <row r="96" spans="1:7" x14ac:dyDescent="0.25">
      <c r="A96" s="196" t="s">
        <v>1623</v>
      </c>
      <c r="B96" s="196" t="s">
        <v>586</v>
      </c>
      <c r="C96" s="311">
        <v>0</v>
      </c>
      <c r="D96" s="311">
        <v>0</v>
      </c>
      <c r="E96" s="211"/>
      <c r="F96" s="311" t="s">
        <v>83</v>
      </c>
      <c r="G96" s="203"/>
    </row>
    <row r="97" spans="1:7" x14ac:dyDescent="0.25">
      <c r="A97" s="196" t="s">
        <v>1624</v>
      </c>
      <c r="B97" s="196" t="s">
        <v>2</v>
      </c>
      <c r="C97" s="311">
        <v>0</v>
      </c>
      <c r="D97" s="311">
        <v>0</v>
      </c>
      <c r="E97" s="211"/>
      <c r="F97" s="311">
        <v>0</v>
      </c>
      <c r="G97" s="203"/>
    </row>
    <row r="98" spans="1:7" x14ac:dyDescent="0.25">
      <c r="A98" s="196" t="s">
        <v>1625</v>
      </c>
      <c r="B98" s="202" t="s">
        <v>147</v>
      </c>
      <c r="C98" s="210">
        <f>SUM(C99:C109)</f>
        <v>0</v>
      </c>
      <c r="D98" s="210">
        <f t="shared" ref="D98:F98" si="3">SUM(D99:D109)</f>
        <v>0</v>
      </c>
      <c r="E98" s="210"/>
      <c r="F98" s="210">
        <f t="shared" si="3"/>
        <v>0</v>
      </c>
      <c r="G98" s="203"/>
    </row>
    <row r="99" spans="1:7" x14ac:dyDescent="0.25">
      <c r="A99" s="196" t="s">
        <v>1626</v>
      </c>
      <c r="B99" s="203" t="s">
        <v>321</v>
      </c>
      <c r="C99" s="311">
        <v>0</v>
      </c>
      <c r="D99" s="311">
        <v>0</v>
      </c>
      <c r="E99" s="211"/>
      <c r="F99" s="311">
        <v>0</v>
      </c>
      <c r="G99" s="203"/>
    </row>
    <row r="100" spans="1:7" s="183" customFormat="1" x14ac:dyDescent="0.25">
      <c r="A100" s="196" t="s">
        <v>1627</v>
      </c>
      <c r="B100" s="196" t="s">
        <v>581</v>
      </c>
      <c r="C100" s="311">
        <v>0</v>
      </c>
      <c r="D100" s="311">
        <v>0</v>
      </c>
      <c r="E100" s="211"/>
      <c r="F100" s="311">
        <v>0</v>
      </c>
      <c r="G100" s="203"/>
    </row>
    <row r="101" spans="1:7" x14ac:dyDescent="0.25">
      <c r="A101" s="196" t="s">
        <v>1628</v>
      </c>
      <c r="B101" s="203" t="s">
        <v>323</v>
      </c>
      <c r="C101" s="311">
        <v>0</v>
      </c>
      <c r="D101" s="311">
        <v>0</v>
      </c>
      <c r="E101" s="211"/>
      <c r="F101" s="311">
        <v>0</v>
      </c>
      <c r="G101" s="203"/>
    </row>
    <row r="102" spans="1:7" x14ac:dyDescent="0.25">
      <c r="A102" s="196" t="s">
        <v>1629</v>
      </c>
      <c r="B102" s="203" t="s">
        <v>325</v>
      </c>
      <c r="C102" s="311">
        <v>0</v>
      </c>
      <c r="D102" s="311">
        <v>0</v>
      </c>
      <c r="E102" s="211"/>
      <c r="F102" s="311">
        <v>0</v>
      </c>
      <c r="G102" s="203"/>
    </row>
    <row r="103" spans="1:7" x14ac:dyDescent="0.25">
      <c r="A103" s="196" t="s">
        <v>1630</v>
      </c>
      <c r="B103" s="203" t="s">
        <v>12</v>
      </c>
      <c r="C103" s="311">
        <v>0</v>
      </c>
      <c r="D103" s="311">
        <v>0</v>
      </c>
      <c r="E103" s="211"/>
      <c r="F103" s="311">
        <v>0</v>
      </c>
      <c r="G103" s="203"/>
    </row>
    <row r="104" spans="1:7" x14ac:dyDescent="0.25">
      <c r="A104" s="196" t="s">
        <v>1631</v>
      </c>
      <c r="B104" s="203" t="s">
        <v>328</v>
      </c>
      <c r="C104" s="311">
        <v>0</v>
      </c>
      <c r="D104" s="311">
        <v>0</v>
      </c>
      <c r="E104" s="211"/>
      <c r="F104" s="311">
        <v>0</v>
      </c>
      <c r="G104" s="203"/>
    </row>
    <row r="105" spans="1:7" x14ac:dyDescent="0.25">
      <c r="A105" s="196" t="s">
        <v>1632</v>
      </c>
      <c r="B105" s="203" t="s">
        <v>330</v>
      </c>
      <c r="C105" s="311">
        <v>0</v>
      </c>
      <c r="D105" s="311">
        <v>0</v>
      </c>
      <c r="E105" s="211"/>
      <c r="F105" s="311">
        <v>0</v>
      </c>
      <c r="G105" s="203"/>
    </row>
    <row r="106" spans="1:7" x14ac:dyDescent="0.25">
      <c r="A106" s="196" t="s">
        <v>1633</v>
      </c>
      <c r="B106" s="203" t="s">
        <v>332</v>
      </c>
      <c r="C106" s="311">
        <v>0</v>
      </c>
      <c r="D106" s="311">
        <v>0</v>
      </c>
      <c r="E106" s="211"/>
      <c r="F106" s="311">
        <v>0</v>
      </c>
      <c r="G106" s="203"/>
    </row>
    <row r="107" spans="1:7" x14ac:dyDescent="0.25">
      <c r="A107" s="196" t="s">
        <v>1634</v>
      </c>
      <c r="B107" s="203" t="s">
        <v>334</v>
      </c>
      <c r="C107" s="311">
        <v>0</v>
      </c>
      <c r="D107" s="311">
        <v>0</v>
      </c>
      <c r="E107" s="211"/>
      <c r="F107" s="311">
        <v>0</v>
      </c>
      <c r="G107" s="203"/>
    </row>
    <row r="108" spans="1:7" x14ac:dyDescent="0.25">
      <c r="A108" s="196" t="s">
        <v>1635</v>
      </c>
      <c r="B108" s="203" t="s">
        <v>336</v>
      </c>
      <c r="C108" s="311">
        <v>0</v>
      </c>
      <c r="D108" s="311">
        <v>0</v>
      </c>
      <c r="E108" s="211"/>
      <c r="F108" s="311">
        <v>0</v>
      </c>
      <c r="G108" s="203"/>
    </row>
    <row r="109" spans="1:7" x14ac:dyDescent="0.25">
      <c r="A109" s="196" t="s">
        <v>1636</v>
      </c>
      <c r="B109" s="203" t="s">
        <v>147</v>
      </c>
      <c r="C109" s="311">
        <v>0</v>
      </c>
      <c r="D109" s="311">
        <v>0</v>
      </c>
      <c r="E109" s="211"/>
      <c r="F109" s="311">
        <v>0</v>
      </c>
      <c r="G109" s="203"/>
    </row>
    <row r="110" spans="1:7" x14ac:dyDescent="0.25">
      <c r="A110" s="196" t="s">
        <v>1931</v>
      </c>
      <c r="B110" s="307" t="s">
        <v>151</v>
      </c>
      <c r="C110" s="311"/>
      <c r="D110" s="311"/>
      <c r="E110" s="211"/>
      <c r="F110" s="311"/>
      <c r="G110" s="203"/>
    </row>
    <row r="111" spans="1:7" x14ac:dyDescent="0.25">
      <c r="A111" s="196" t="s">
        <v>1932</v>
      </c>
      <c r="B111" s="307" t="s">
        <v>151</v>
      </c>
      <c r="C111" s="311"/>
      <c r="D111" s="311"/>
      <c r="E111" s="211"/>
      <c r="F111" s="311"/>
      <c r="G111" s="203"/>
    </row>
    <row r="112" spans="1:7" x14ac:dyDescent="0.25">
      <c r="A112" s="196" t="s">
        <v>1933</v>
      </c>
      <c r="B112" s="307" t="s">
        <v>151</v>
      </c>
      <c r="C112" s="311"/>
      <c r="D112" s="311"/>
      <c r="E112" s="211"/>
      <c r="F112" s="311"/>
      <c r="G112" s="203"/>
    </row>
    <row r="113" spans="1:7" x14ac:dyDescent="0.25">
      <c r="A113" s="196" t="s">
        <v>1934</v>
      </c>
      <c r="B113" s="307" t="s">
        <v>151</v>
      </c>
      <c r="C113" s="311"/>
      <c r="D113" s="311"/>
      <c r="E113" s="211"/>
      <c r="F113" s="311"/>
      <c r="G113" s="203"/>
    </row>
    <row r="114" spans="1:7" x14ac:dyDescent="0.25">
      <c r="A114" s="196" t="s">
        <v>1935</v>
      </c>
      <c r="B114" s="307" t="s">
        <v>151</v>
      </c>
      <c r="C114" s="311"/>
      <c r="D114" s="311"/>
      <c r="E114" s="211"/>
      <c r="F114" s="311"/>
      <c r="G114" s="203"/>
    </row>
    <row r="115" spans="1:7" x14ac:dyDescent="0.25">
      <c r="A115" s="196" t="s">
        <v>1936</v>
      </c>
      <c r="B115" s="307" t="s">
        <v>151</v>
      </c>
      <c r="C115" s="311"/>
      <c r="D115" s="311"/>
      <c r="E115" s="211"/>
      <c r="F115" s="311"/>
      <c r="G115" s="203"/>
    </row>
    <row r="116" spans="1:7" x14ac:dyDescent="0.25">
      <c r="A116" s="196" t="s">
        <v>1937</v>
      </c>
      <c r="B116" s="307" t="s">
        <v>151</v>
      </c>
      <c r="C116" s="311"/>
      <c r="D116" s="311"/>
      <c r="E116" s="211"/>
      <c r="F116" s="311"/>
      <c r="G116" s="203"/>
    </row>
    <row r="117" spans="1:7" x14ac:dyDescent="0.25">
      <c r="A117" s="196" t="s">
        <v>1938</v>
      </c>
      <c r="B117" s="307" t="s">
        <v>151</v>
      </c>
      <c r="C117" s="311"/>
      <c r="D117" s="311"/>
      <c r="E117" s="211"/>
      <c r="F117" s="311"/>
      <c r="G117" s="203"/>
    </row>
    <row r="118" spans="1:7" x14ac:dyDescent="0.25">
      <c r="A118" s="196" t="s">
        <v>1939</v>
      </c>
      <c r="B118" s="307" t="s">
        <v>151</v>
      </c>
      <c r="C118" s="311"/>
      <c r="D118" s="311"/>
      <c r="E118" s="211"/>
      <c r="F118" s="311"/>
      <c r="G118" s="203"/>
    </row>
    <row r="119" spans="1:7" x14ac:dyDescent="0.25">
      <c r="A119" s="196" t="s">
        <v>1940</v>
      </c>
      <c r="B119" s="307" t="s">
        <v>151</v>
      </c>
      <c r="C119" s="311"/>
      <c r="D119" s="311"/>
      <c r="E119" s="211"/>
      <c r="F119" s="311"/>
      <c r="G119" s="203"/>
    </row>
    <row r="120" spans="1:7" x14ac:dyDescent="0.25">
      <c r="A120" s="83"/>
      <c r="B120" s="83" t="s">
        <v>1445</v>
      </c>
      <c r="C120" s="83" t="s">
        <v>516</v>
      </c>
      <c r="D120" s="83" t="s">
        <v>517</v>
      </c>
      <c r="E120" s="83"/>
      <c r="F120" s="83" t="s">
        <v>484</v>
      </c>
      <c r="G120" s="83"/>
    </row>
    <row r="121" spans="1:7" x14ac:dyDescent="0.25">
      <c r="A121" s="196" t="s">
        <v>1637</v>
      </c>
      <c r="B121" s="304" t="s">
        <v>3261</v>
      </c>
      <c r="C121" s="311">
        <v>5.0999999999999997E-2</v>
      </c>
      <c r="D121" s="311">
        <v>4.7E-2</v>
      </c>
      <c r="E121" s="211"/>
      <c r="F121" s="311">
        <v>4.7E-2</v>
      </c>
      <c r="G121" s="203"/>
    </row>
    <row r="122" spans="1:7" x14ac:dyDescent="0.25">
      <c r="A122" s="196" t="s">
        <v>1638</v>
      </c>
      <c r="B122" s="304" t="s">
        <v>3262</v>
      </c>
      <c r="C122" s="311">
        <v>0.111</v>
      </c>
      <c r="D122" s="311">
        <v>9.8000000000000004E-2</v>
      </c>
      <c r="E122" s="211"/>
      <c r="F122" s="311">
        <v>9.9000000000000005E-2</v>
      </c>
      <c r="G122" s="203"/>
    </row>
    <row r="123" spans="1:7" x14ac:dyDescent="0.25">
      <c r="A123" s="196" t="s">
        <v>1639</v>
      </c>
      <c r="B123" s="304" t="s">
        <v>3263</v>
      </c>
      <c r="C123" s="311">
        <v>0.24199999999999999</v>
      </c>
      <c r="D123" s="311">
        <v>4.9000000000000002E-2</v>
      </c>
      <c r="E123" s="211"/>
      <c r="F123" s="311">
        <v>6.4000000000000001E-2</v>
      </c>
      <c r="G123" s="203"/>
    </row>
    <row r="124" spans="1:7" x14ac:dyDescent="0.25">
      <c r="A124" s="196" t="s">
        <v>1640</v>
      </c>
      <c r="B124" s="304" t="s">
        <v>3264</v>
      </c>
      <c r="C124" s="311">
        <v>0</v>
      </c>
      <c r="D124" s="311">
        <v>0</v>
      </c>
      <c r="E124" s="211"/>
      <c r="F124" s="311">
        <v>0</v>
      </c>
      <c r="G124" s="203"/>
    </row>
    <row r="125" spans="1:7" x14ac:dyDescent="0.25">
      <c r="A125" s="196" t="s">
        <v>1641</v>
      </c>
      <c r="B125" s="304" t="s">
        <v>3265</v>
      </c>
      <c r="C125" s="311">
        <v>0</v>
      </c>
      <c r="D125" s="311">
        <v>3.0000000000000001E-3</v>
      </c>
      <c r="E125" s="211"/>
      <c r="F125" s="311">
        <v>3.0000000000000001E-3</v>
      </c>
      <c r="G125" s="203"/>
    </row>
    <row r="126" spans="1:7" x14ac:dyDescent="0.25">
      <c r="A126" s="196" t="s">
        <v>1642</v>
      </c>
      <c r="B126" s="304" t="s">
        <v>3266</v>
      </c>
      <c r="C126" s="311">
        <v>5.8000000000000003E-2</v>
      </c>
      <c r="D126" s="311">
        <v>2.8000000000000001E-2</v>
      </c>
      <c r="E126" s="211"/>
      <c r="F126" s="311">
        <v>0.03</v>
      </c>
      <c r="G126" s="203"/>
    </row>
    <row r="127" spans="1:7" x14ac:dyDescent="0.25">
      <c r="A127" s="196" t="s">
        <v>1643</v>
      </c>
      <c r="B127" s="304" t="s">
        <v>3267</v>
      </c>
      <c r="C127" s="311">
        <v>0.23300000000000001</v>
      </c>
      <c r="D127" s="311">
        <v>8.3000000000000004E-2</v>
      </c>
      <c r="E127" s="211"/>
      <c r="F127" s="311">
        <v>9.5000000000000001E-2</v>
      </c>
      <c r="G127" s="203"/>
    </row>
    <row r="128" spans="1:7" x14ac:dyDescent="0.25">
      <c r="A128" s="196" t="s">
        <v>1644</v>
      </c>
      <c r="B128" s="304" t="s">
        <v>3268</v>
      </c>
      <c r="C128" s="311">
        <v>6.0000000000000001E-3</v>
      </c>
      <c r="D128" s="311">
        <v>6.0000000000000001E-3</v>
      </c>
      <c r="E128" s="211"/>
      <c r="F128" s="311">
        <v>6.0000000000000001E-3</v>
      </c>
      <c r="G128" s="203"/>
    </row>
    <row r="129" spans="1:7" x14ac:dyDescent="0.25">
      <c r="A129" s="196" t="s">
        <v>1645</v>
      </c>
      <c r="B129" s="304" t="s">
        <v>3269</v>
      </c>
      <c r="C129" s="311">
        <v>0.09</v>
      </c>
      <c r="D129" s="311">
        <v>1E-3</v>
      </c>
      <c r="E129" s="211"/>
      <c r="F129" s="311">
        <v>8.0000000000000002E-3</v>
      </c>
      <c r="G129" s="203"/>
    </row>
    <row r="130" spans="1:7" x14ac:dyDescent="0.25">
      <c r="A130" s="196" t="s">
        <v>1646</v>
      </c>
      <c r="B130" s="304" t="s">
        <v>3270</v>
      </c>
      <c r="C130" s="311">
        <v>0.158</v>
      </c>
      <c r="D130" s="311">
        <v>0.128</v>
      </c>
      <c r="E130" s="211"/>
      <c r="F130" s="311">
        <v>0.13100000000000001</v>
      </c>
      <c r="G130" s="203"/>
    </row>
    <row r="131" spans="1:7" x14ac:dyDescent="0.25">
      <c r="A131" s="196" t="s">
        <v>1647</v>
      </c>
      <c r="B131" s="304" t="s">
        <v>3271</v>
      </c>
      <c r="C131" s="311">
        <v>0</v>
      </c>
      <c r="D131" s="311">
        <v>8.0000000000000002E-3</v>
      </c>
      <c r="E131" s="211"/>
      <c r="F131" s="311">
        <v>8.0000000000000002E-3</v>
      </c>
      <c r="G131" s="203"/>
    </row>
    <row r="132" spans="1:7" x14ac:dyDescent="0.25">
      <c r="A132" s="196" t="s">
        <v>1648</v>
      </c>
      <c r="B132" s="304" t="s">
        <v>3272</v>
      </c>
      <c r="C132" s="311">
        <v>0</v>
      </c>
      <c r="D132" s="311">
        <v>2E-3</v>
      </c>
      <c r="E132" s="211"/>
      <c r="F132" s="311">
        <v>1E-3</v>
      </c>
      <c r="G132" s="203"/>
    </row>
    <row r="133" spans="1:7" x14ac:dyDescent="0.25">
      <c r="A133" s="196" t="s">
        <v>1649</v>
      </c>
      <c r="B133" s="304" t="s">
        <v>3273</v>
      </c>
      <c r="C133" s="311">
        <v>4.9000000000000002E-2</v>
      </c>
      <c r="D133" s="311">
        <v>7.0000000000000001E-3</v>
      </c>
      <c r="E133" s="211"/>
      <c r="F133" s="311">
        <v>0.01</v>
      </c>
      <c r="G133" s="203"/>
    </row>
    <row r="134" spans="1:7" x14ac:dyDescent="0.25">
      <c r="A134" s="196" t="s">
        <v>1650</v>
      </c>
      <c r="B134" s="304" t="s">
        <v>3274</v>
      </c>
      <c r="C134" s="311">
        <v>2E-3</v>
      </c>
      <c r="D134" s="311">
        <v>1E-3</v>
      </c>
      <c r="E134" s="211"/>
      <c r="F134" s="311">
        <v>1E-3</v>
      </c>
      <c r="G134" s="203"/>
    </row>
    <row r="135" spans="1:7" x14ac:dyDescent="0.25">
      <c r="A135" s="196" t="s">
        <v>1651</v>
      </c>
      <c r="B135" s="304" t="s">
        <v>3275</v>
      </c>
      <c r="C135" s="311">
        <v>0</v>
      </c>
      <c r="D135" s="311">
        <v>1E-3</v>
      </c>
      <c r="E135" s="211"/>
      <c r="F135" s="311">
        <v>1E-3</v>
      </c>
      <c r="G135" s="203"/>
    </row>
    <row r="136" spans="1:7" x14ac:dyDescent="0.25">
      <c r="A136" s="196" t="s">
        <v>1652</v>
      </c>
      <c r="B136" s="304" t="s">
        <v>3276</v>
      </c>
      <c r="C136" s="311">
        <v>0</v>
      </c>
      <c r="D136" s="311">
        <v>1E-3</v>
      </c>
      <c r="E136" s="211"/>
      <c r="F136" s="311">
        <v>1E-3</v>
      </c>
      <c r="G136" s="203"/>
    </row>
    <row r="137" spans="1:7" x14ac:dyDescent="0.25">
      <c r="A137" s="196" t="s">
        <v>1653</v>
      </c>
      <c r="B137" s="304" t="s">
        <v>609</v>
      </c>
      <c r="C137" s="311" t="s">
        <v>83</v>
      </c>
      <c r="D137" s="311" t="s">
        <v>83</v>
      </c>
      <c r="E137" s="211"/>
      <c r="F137" s="311" t="s">
        <v>83</v>
      </c>
      <c r="G137" s="203"/>
    </row>
    <row r="138" spans="1:7" x14ac:dyDescent="0.25">
      <c r="A138" s="196" t="s">
        <v>1654</v>
      </c>
      <c r="B138" s="304" t="s">
        <v>609</v>
      </c>
      <c r="C138" s="311" t="s">
        <v>83</v>
      </c>
      <c r="D138" s="311" t="s">
        <v>83</v>
      </c>
      <c r="E138" s="211"/>
      <c r="F138" s="311" t="s">
        <v>83</v>
      </c>
      <c r="G138" s="203"/>
    </row>
    <row r="139" spans="1:7" x14ac:dyDescent="0.25">
      <c r="A139" s="196" t="s">
        <v>1655</v>
      </c>
      <c r="B139" s="304" t="s">
        <v>609</v>
      </c>
      <c r="C139" s="311" t="s">
        <v>83</v>
      </c>
      <c r="D139" s="311" t="s">
        <v>83</v>
      </c>
      <c r="E139" s="211"/>
      <c r="F139" s="311" t="s">
        <v>83</v>
      </c>
      <c r="G139" s="203"/>
    </row>
    <row r="140" spans="1:7" x14ac:dyDescent="0.25">
      <c r="A140" s="196" t="s">
        <v>1656</v>
      </c>
      <c r="B140" s="304" t="s">
        <v>609</v>
      </c>
      <c r="C140" s="311" t="s">
        <v>83</v>
      </c>
      <c r="D140" s="311" t="s">
        <v>83</v>
      </c>
      <c r="E140" s="211"/>
      <c r="F140" s="311" t="s">
        <v>83</v>
      </c>
      <c r="G140" s="203"/>
    </row>
    <row r="141" spans="1:7" x14ac:dyDescent="0.25">
      <c r="A141" s="196" t="s">
        <v>1657</v>
      </c>
      <c r="B141" s="304" t="s">
        <v>609</v>
      </c>
      <c r="C141" s="311" t="s">
        <v>83</v>
      </c>
      <c r="D141" s="311" t="s">
        <v>83</v>
      </c>
      <c r="E141" s="211"/>
      <c r="F141" s="311" t="s">
        <v>83</v>
      </c>
      <c r="G141" s="203"/>
    </row>
    <row r="142" spans="1:7" x14ac:dyDescent="0.25">
      <c r="A142" s="196" t="s">
        <v>1658</v>
      </c>
      <c r="B142" s="304" t="s">
        <v>609</v>
      </c>
      <c r="C142" s="311" t="s">
        <v>83</v>
      </c>
      <c r="D142" s="311" t="s">
        <v>83</v>
      </c>
      <c r="E142" s="211"/>
      <c r="F142" s="311" t="s">
        <v>83</v>
      </c>
      <c r="G142" s="203"/>
    </row>
    <row r="143" spans="1:7" x14ac:dyDescent="0.25">
      <c r="A143" s="196" t="s">
        <v>1659</v>
      </c>
      <c r="B143" s="304" t="s">
        <v>609</v>
      </c>
      <c r="C143" s="311" t="s">
        <v>83</v>
      </c>
      <c r="D143" s="311" t="s">
        <v>83</v>
      </c>
      <c r="E143" s="211"/>
      <c r="F143" s="311" t="s">
        <v>83</v>
      </c>
      <c r="G143" s="203"/>
    </row>
    <row r="144" spans="1:7" x14ac:dyDescent="0.25">
      <c r="A144" s="196" t="s">
        <v>1660</v>
      </c>
      <c r="B144" s="304" t="s">
        <v>609</v>
      </c>
      <c r="C144" s="311" t="s">
        <v>83</v>
      </c>
      <c r="D144" s="311" t="s">
        <v>83</v>
      </c>
      <c r="E144" s="211"/>
      <c r="F144" s="311" t="s">
        <v>83</v>
      </c>
      <c r="G144" s="203"/>
    </row>
    <row r="145" spans="1:7" x14ac:dyDescent="0.25">
      <c r="A145" s="196" t="s">
        <v>1661</v>
      </c>
      <c r="B145" s="304" t="s">
        <v>609</v>
      </c>
      <c r="C145" s="311" t="s">
        <v>83</v>
      </c>
      <c r="D145" s="311" t="s">
        <v>83</v>
      </c>
      <c r="E145" s="211"/>
      <c r="F145" s="311" t="s">
        <v>83</v>
      </c>
      <c r="G145" s="203"/>
    </row>
    <row r="146" spans="1:7" x14ac:dyDescent="0.25">
      <c r="A146" s="196" t="s">
        <v>1662</v>
      </c>
      <c r="B146" s="304" t="s">
        <v>609</v>
      </c>
      <c r="C146" s="311" t="s">
        <v>83</v>
      </c>
      <c r="D146" s="311" t="s">
        <v>83</v>
      </c>
      <c r="E146" s="211"/>
      <c r="F146" s="311" t="s">
        <v>83</v>
      </c>
      <c r="G146" s="203"/>
    </row>
    <row r="147" spans="1:7" x14ac:dyDescent="0.25">
      <c r="A147" s="196" t="s">
        <v>1663</v>
      </c>
      <c r="B147" s="304" t="s">
        <v>609</v>
      </c>
      <c r="C147" s="311" t="s">
        <v>83</v>
      </c>
      <c r="D147" s="311" t="s">
        <v>83</v>
      </c>
      <c r="E147" s="211"/>
      <c r="F147" s="311" t="s">
        <v>83</v>
      </c>
      <c r="G147" s="203"/>
    </row>
    <row r="148" spans="1:7" x14ac:dyDescent="0.25">
      <c r="A148" s="196" t="s">
        <v>1664</v>
      </c>
      <c r="B148" s="304" t="s">
        <v>609</v>
      </c>
      <c r="C148" s="311" t="s">
        <v>83</v>
      </c>
      <c r="D148" s="311" t="s">
        <v>83</v>
      </c>
      <c r="E148" s="211"/>
      <c r="F148" s="311" t="s">
        <v>83</v>
      </c>
      <c r="G148" s="203"/>
    </row>
    <row r="149" spans="1:7" x14ac:dyDescent="0.25">
      <c r="A149" s="196" t="s">
        <v>1665</v>
      </c>
      <c r="B149" s="304" t="s">
        <v>609</v>
      </c>
      <c r="C149" s="311" t="s">
        <v>83</v>
      </c>
      <c r="D149" s="311" t="s">
        <v>83</v>
      </c>
      <c r="E149" s="211"/>
      <c r="F149" s="311" t="s">
        <v>83</v>
      </c>
      <c r="G149" s="203"/>
    </row>
    <row r="150" spans="1:7" x14ac:dyDescent="0.25">
      <c r="A150" s="196" t="s">
        <v>1666</v>
      </c>
      <c r="B150" s="304" t="s">
        <v>609</v>
      </c>
      <c r="C150" s="311" t="s">
        <v>83</v>
      </c>
      <c r="D150" s="311" t="s">
        <v>83</v>
      </c>
      <c r="E150" s="211"/>
      <c r="F150" s="311" t="s">
        <v>83</v>
      </c>
      <c r="G150" s="203"/>
    </row>
    <row r="151" spans="1:7" x14ac:dyDescent="0.25">
      <c r="A151" s="196" t="s">
        <v>1667</v>
      </c>
      <c r="B151" s="304" t="s">
        <v>609</v>
      </c>
      <c r="C151" s="311" t="s">
        <v>83</v>
      </c>
      <c r="D151" s="311" t="s">
        <v>83</v>
      </c>
      <c r="E151" s="211"/>
      <c r="F151" s="311" t="s">
        <v>83</v>
      </c>
      <c r="G151" s="203"/>
    </row>
    <row r="152" spans="1:7" x14ac:dyDescent="0.25">
      <c r="A152" s="196" t="s">
        <v>1668</v>
      </c>
      <c r="B152" s="304" t="s">
        <v>609</v>
      </c>
      <c r="C152" s="311" t="s">
        <v>83</v>
      </c>
      <c r="D152" s="311" t="s">
        <v>83</v>
      </c>
      <c r="E152" s="211"/>
      <c r="F152" s="311" t="s">
        <v>83</v>
      </c>
      <c r="G152" s="203"/>
    </row>
    <row r="153" spans="1:7" x14ac:dyDescent="0.25">
      <c r="A153" s="196" t="s">
        <v>1669</v>
      </c>
      <c r="B153" s="304" t="s">
        <v>609</v>
      </c>
      <c r="C153" s="311" t="s">
        <v>83</v>
      </c>
      <c r="D153" s="311" t="s">
        <v>83</v>
      </c>
      <c r="E153" s="211"/>
      <c r="F153" s="311" t="s">
        <v>83</v>
      </c>
      <c r="G153" s="203"/>
    </row>
    <row r="154" spans="1:7" x14ac:dyDescent="0.25">
      <c r="A154" s="196" t="s">
        <v>1670</v>
      </c>
      <c r="B154" s="304" t="s">
        <v>609</v>
      </c>
      <c r="C154" s="311" t="s">
        <v>83</v>
      </c>
      <c r="D154" s="311" t="s">
        <v>83</v>
      </c>
      <c r="E154" s="211"/>
      <c r="F154" s="311" t="s">
        <v>83</v>
      </c>
      <c r="G154" s="203"/>
    </row>
    <row r="155" spans="1:7" x14ac:dyDescent="0.25">
      <c r="A155" s="196" t="s">
        <v>1671</v>
      </c>
      <c r="B155" s="304" t="s">
        <v>609</v>
      </c>
      <c r="C155" s="311" t="s">
        <v>83</v>
      </c>
      <c r="D155" s="311" t="s">
        <v>83</v>
      </c>
      <c r="E155" s="211"/>
      <c r="F155" s="311" t="s">
        <v>83</v>
      </c>
      <c r="G155" s="203"/>
    </row>
    <row r="156" spans="1:7" x14ac:dyDescent="0.25">
      <c r="A156" s="196" t="s">
        <v>1672</v>
      </c>
      <c r="B156" s="304" t="s">
        <v>609</v>
      </c>
      <c r="C156" s="311" t="s">
        <v>83</v>
      </c>
      <c r="D156" s="311" t="s">
        <v>83</v>
      </c>
      <c r="E156" s="211"/>
      <c r="F156" s="311" t="s">
        <v>83</v>
      </c>
      <c r="G156" s="203"/>
    </row>
    <row r="157" spans="1:7" x14ac:dyDescent="0.25">
      <c r="A157" s="196" t="s">
        <v>1673</v>
      </c>
      <c r="B157" s="304" t="s">
        <v>609</v>
      </c>
      <c r="C157" s="311" t="s">
        <v>83</v>
      </c>
      <c r="D157" s="311" t="s">
        <v>83</v>
      </c>
      <c r="E157" s="211"/>
      <c r="F157" s="311" t="s">
        <v>83</v>
      </c>
      <c r="G157" s="203"/>
    </row>
    <row r="158" spans="1:7" x14ac:dyDescent="0.25">
      <c r="A158" s="196" t="s">
        <v>1674</v>
      </c>
      <c r="B158" s="304" t="s">
        <v>609</v>
      </c>
      <c r="C158" s="311" t="s">
        <v>83</v>
      </c>
      <c r="D158" s="311" t="s">
        <v>83</v>
      </c>
      <c r="E158" s="211"/>
      <c r="F158" s="311" t="s">
        <v>83</v>
      </c>
      <c r="G158" s="203"/>
    </row>
    <row r="159" spans="1:7" x14ac:dyDescent="0.25">
      <c r="A159" s="196" t="s">
        <v>1675</v>
      </c>
      <c r="B159" s="304" t="s">
        <v>609</v>
      </c>
      <c r="C159" s="311" t="s">
        <v>83</v>
      </c>
      <c r="D159" s="311" t="s">
        <v>83</v>
      </c>
      <c r="E159" s="211"/>
      <c r="F159" s="311" t="s">
        <v>83</v>
      </c>
      <c r="G159" s="203"/>
    </row>
    <row r="160" spans="1:7" x14ac:dyDescent="0.25">
      <c r="A160" s="196" t="s">
        <v>1676</v>
      </c>
      <c r="B160" s="304" t="s">
        <v>609</v>
      </c>
      <c r="C160" s="311" t="s">
        <v>83</v>
      </c>
      <c r="D160" s="311" t="s">
        <v>83</v>
      </c>
      <c r="E160" s="211"/>
      <c r="F160" s="311" t="s">
        <v>83</v>
      </c>
      <c r="G160" s="203"/>
    </row>
    <row r="161" spans="1:7" x14ac:dyDescent="0.25">
      <c r="A161" s="196" t="s">
        <v>1677</v>
      </c>
      <c r="B161" s="304" t="s">
        <v>609</v>
      </c>
      <c r="C161" s="311" t="s">
        <v>83</v>
      </c>
      <c r="D161" s="311" t="s">
        <v>83</v>
      </c>
      <c r="E161" s="211"/>
      <c r="F161" s="311" t="s">
        <v>83</v>
      </c>
      <c r="G161" s="203"/>
    </row>
    <row r="162" spans="1:7" x14ac:dyDescent="0.25">
      <c r="A162" s="196" t="s">
        <v>1678</v>
      </c>
      <c r="B162" s="304" t="s">
        <v>609</v>
      </c>
      <c r="C162" s="311" t="s">
        <v>83</v>
      </c>
      <c r="D162" s="311" t="s">
        <v>83</v>
      </c>
      <c r="E162" s="211"/>
      <c r="F162" s="311" t="s">
        <v>83</v>
      </c>
      <c r="G162" s="203"/>
    </row>
    <row r="163" spans="1:7" x14ac:dyDescent="0.25">
      <c r="A163" s="196" t="s">
        <v>1679</v>
      </c>
      <c r="B163" s="304" t="s">
        <v>609</v>
      </c>
      <c r="C163" s="311" t="s">
        <v>83</v>
      </c>
      <c r="D163" s="311" t="s">
        <v>83</v>
      </c>
      <c r="E163" s="211"/>
      <c r="F163" s="311" t="s">
        <v>83</v>
      </c>
      <c r="G163" s="203"/>
    </row>
    <row r="164" spans="1:7" x14ac:dyDescent="0.25">
      <c r="A164" s="196" t="s">
        <v>1680</v>
      </c>
      <c r="B164" s="304" t="s">
        <v>609</v>
      </c>
      <c r="C164" s="311" t="s">
        <v>83</v>
      </c>
      <c r="D164" s="311" t="s">
        <v>83</v>
      </c>
      <c r="E164" s="211"/>
      <c r="F164" s="311" t="s">
        <v>83</v>
      </c>
      <c r="G164" s="203"/>
    </row>
    <row r="165" spans="1:7" x14ac:dyDescent="0.25">
      <c r="A165" s="196" t="s">
        <v>1681</v>
      </c>
      <c r="B165" s="304" t="s">
        <v>609</v>
      </c>
      <c r="C165" s="311" t="s">
        <v>83</v>
      </c>
      <c r="D165" s="311" t="s">
        <v>83</v>
      </c>
      <c r="E165" s="211"/>
      <c r="F165" s="311" t="s">
        <v>83</v>
      </c>
      <c r="G165" s="203"/>
    </row>
    <row r="166" spans="1:7" x14ac:dyDescent="0.25">
      <c r="A166" s="196" t="s">
        <v>1682</v>
      </c>
      <c r="B166" s="304" t="s">
        <v>609</v>
      </c>
      <c r="C166" s="311" t="s">
        <v>83</v>
      </c>
      <c r="D166" s="311" t="s">
        <v>83</v>
      </c>
      <c r="E166" s="211"/>
      <c r="F166" s="311" t="s">
        <v>83</v>
      </c>
      <c r="G166" s="203"/>
    </row>
    <row r="167" spans="1:7" x14ac:dyDescent="0.25">
      <c r="A167" s="196" t="s">
        <v>1683</v>
      </c>
      <c r="B167" s="304" t="s">
        <v>609</v>
      </c>
      <c r="C167" s="311" t="s">
        <v>83</v>
      </c>
      <c r="D167" s="311" t="s">
        <v>83</v>
      </c>
      <c r="E167" s="211"/>
      <c r="F167" s="311" t="s">
        <v>83</v>
      </c>
      <c r="G167" s="203"/>
    </row>
    <row r="168" spans="1:7" x14ac:dyDescent="0.25">
      <c r="A168" s="196" t="s">
        <v>1684</v>
      </c>
      <c r="B168" s="304" t="s">
        <v>609</v>
      </c>
      <c r="C168" s="311" t="s">
        <v>83</v>
      </c>
      <c r="D168" s="311" t="s">
        <v>83</v>
      </c>
      <c r="E168" s="211"/>
      <c r="F168" s="311" t="s">
        <v>83</v>
      </c>
      <c r="G168" s="203"/>
    </row>
    <row r="169" spans="1:7" x14ac:dyDescent="0.25">
      <c r="A169" s="196" t="s">
        <v>1685</v>
      </c>
      <c r="B169" s="304" t="s">
        <v>609</v>
      </c>
      <c r="C169" s="311" t="s">
        <v>83</v>
      </c>
      <c r="D169" s="311" t="s">
        <v>83</v>
      </c>
      <c r="E169" s="211"/>
      <c r="F169" s="311" t="s">
        <v>83</v>
      </c>
      <c r="G169" s="203"/>
    </row>
    <row r="170" spans="1:7" x14ac:dyDescent="0.25">
      <c r="A170" s="196" t="s">
        <v>1686</v>
      </c>
      <c r="B170" s="304" t="s">
        <v>609</v>
      </c>
      <c r="C170" s="311" t="s">
        <v>83</v>
      </c>
      <c r="D170" s="311" t="s">
        <v>83</v>
      </c>
      <c r="E170" s="211"/>
      <c r="F170" s="311" t="s">
        <v>83</v>
      </c>
      <c r="G170" s="203"/>
    </row>
    <row r="171" spans="1:7" x14ac:dyDescent="0.25">
      <c r="A171" s="83"/>
      <c r="B171" s="83" t="s">
        <v>640</v>
      </c>
      <c r="C171" s="83" t="s">
        <v>516</v>
      </c>
      <c r="D171" s="83" t="s">
        <v>517</v>
      </c>
      <c r="E171" s="83"/>
      <c r="F171" s="83" t="s">
        <v>484</v>
      </c>
      <c r="G171" s="83"/>
    </row>
    <row r="172" spans="1:7" x14ac:dyDescent="0.25">
      <c r="A172" s="196" t="s">
        <v>1687</v>
      </c>
      <c r="B172" s="196" t="s">
        <v>642</v>
      </c>
      <c r="C172" s="311">
        <v>0.83699999999999997</v>
      </c>
      <c r="D172" s="311">
        <v>0.70299999999999996</v>
      </c>
      <c r="E172" s="212"/>
      <c r="F172" s="311">
        <v>0.71299999999999997</v>
      </c>
      <c r="G172" s="203"/>
    </row>
    <row r="173" spans="1:7" x14ac:dyDescent="0.25">
      <c r="A173" s="196" t="s">
        <v>1688</v>
      </c>
      <c r="B173" s="196" t="s">
        <v>644</v>
      </c>
      <c r="C173" s="311">
        <v>0.16300000000000001</v>
      </c>
      <c r="D173" s="311">
        <v>0.29699999999999999</v>
      </c>
      <c r="E173" s="212"/>
      <c r="F173" s="311">
        <v>0.28699999999999998</v>
      </c>
      <c r="G173" s="203"/>
    </row>
    <row r="174" spans="1:7" x14ac:dyDescent="0.25">
      <c r="A174" s="196" t="s">
        <v>1689</v>
      </c>
      <c r="B174" s="196" t="s">
        <v>147</v>
      </c>
      <c r="C174" s="311">
        <v>0</v>
      </c>
      <c r="D174" s="311">
        <v>0</v>
      </c>
      <c r="E174" s="212"/>
      <c r="F174" s="311">
        <v>0</v>
      </c>
      <c r="G174" s="203"/>
    </row>
    <row r="175" spans="1:7" x14ac:dyDescent="0.25">
      <c r="A175" s="196" t="s">
        <v>1690</v>
      </c>
      <c r="B175" s="196"/>
      <c r="C175" s="211"/>
      <c r="D175" s="211"/>
      <c r="E175" s="212"/>
      <c r="F175" s="211"/>
      <c r="G175" s="203"/>
    </row>
    <row r="176" spans="1:7" x14ac:dyDescent="0.25">
      <c r="A176" s="196" t="s">
        <v>1691</v>
      </c>
      <c r="B176" s="196"/>
      <c r="C176" s="211"/>
      <c r="D176" s="211"/>
      <c r="E176" s="212"/>
      <c r="F176" s="211"/>
      <c r="G176" s="203"/>
    </row>
    <row r="177" spans="1:7" x14ac:dyDescent="0.25">
      <c r="A177" s="196" t="s">
        <v>1692</v>
      </c>
      <c r="B177" s="196"/>
      <c r="C177" s="211"/>
      <c r="D177" s="211"/>
      <c r="E177" s="212"/>
      <c r="F177" s="211"/>
      <c r="G177" s="203"/>
    </row>
    <row r="178" spans="1:7" x14ac:dyDescent="0.25">
      <c r="A178" s="196" t="s">
        <v>1693</v>
      </c>
      <c r="B178" s="196"/>
      <c r="C178" s="211"/>
      <c r="D178" s="211"/>
      <c r="E178" s="212"/>
      <c r="F178" s="211"/>
      <c r="G178" s="203"/>
    </row>
    <row r="179" spans="1:7" x14ac:dyDescent="0.25">
      <c r="A179" s="196" t="s">
        <v>1694</v>
      </c>
      <c r="B179" s="196"/>
      <c r="C179" s="211"/>
      <c r="D179" s="211"/>
      <c r="E179" s="212"/>
      <c r="F179" s="211"/>
      <c r="G179" s="203"/>
    </row>
    <row r="180" spans="1:7" x14ac:dyDescent="0.25">
      <c r="A180" s="196" t="s">
        <v>1695</v>
      </c>
      <c r="B180" s="196"/>
      <c r="C180" s="211"/>
      <c r="D180" s="211"/>
      <c r="E180" s="212"/>
      <c r="F180" s="211"/>
      <c r="G180" s="203"/>
    </row>
    <row r="181" spans="1:7" x14ac:dyDescent="0.25">
      <c r="A181" s="83"/>
      <c r="B181" s="83" t="s">
        <v>652</v>
      </c>
      <c r="C181" s="83" t="s">
        <v>516</v>
      </c>
      <c r="D181" s="83" t="s">
        <v>517</v>
      </c>
      <c r="E181" s="83"/>
      <c r="F181" s="83" t="s">
        <v>484</v>
      </c>
      <c r="G181" s="83"/>
    </row>
    <row r="182" spans="1:7" x14ac:dyDescent="0.25">
      <c r="A182" s="196" t="s">
        <v>1696</v>
      </c>
      <c r="B182" s="196" t="s">
        <v>654</v>
      </c>
      <c r="C182" s="311">
        <v>0.75900000000000001</v>
      </c>
      <c r="D182" s="311">
        <v>0.51400000000000001</v>
      </c>
      <c r="E182" s="212"/>
      <c r="F182" s="311">
        <v>0.57899999999999996</v>
      </c>
      <c r="G182" s="203"/>
    </row>
    <row r="183" spans="1:7" x14ac:dyDescent="0.25">
      <c r="A183" s="196" t="s">
        <v>1697</v>
      </c>
      <c r="B183" s="196" t="s">
        <v>656</v>
      </c>
      <c r="C183" s="311">
        <v>1.4999999999999999E-2</v>
      </c>
      <c r="D183" s="311">
        <v>5.2999999999999999E-2</v>
      </c>
      <c r="E183" s="212"/>
      <c r="F183" s="311">
        <v>5.3999999999999999E-2</v>
      </c>
      <c r="G183" s="203"/>
    </row>
    <row r="184" spans="1:7" x14ac:dyDescent="0.25">
      <c r="A184" s="196" t="s">
        <v>1698</v>
      </c>
      <c r="B184" s="196" t="s">
        <v>147</v>
      </c>
      <c r="C184" s="311">
        <v>0.22600000000000001</v>
      </c>
      <c r="D184" s="311">
        <v>0.43099999999999999</v>
      </c>
      <c r="E184" s="212"/>
      <c r="F184" s="311">
        <v>0.44900000000000001</v>
      </c>
      <c r="G184" s="203"/>
    </row>
    <row r="185" spans="1:7" x14ac:dyDescent="0.25">
      <c r="A185" s="196" t="s">
        <v>1699</v>
      </c>
      <c r="B185" s="196"/>
      <c r="C185" s="196"/>
      <c r="D185" s="196"/>
      <c r="E185" s="194"/>
      <c r="F185" s="196"/>
      <c r="G185" s="203"/>
    </row>
    <row r="186" spans="1:7" x14ac:dyDescent="0.25">
      <c r="A186" s="196" t="s">
        <v>1700</v>
      </c>
      <c r="B186" s="196"/>
      <c r="C186" s="196"/>
      <c r="D186" s="196"/>
      <c r="E186" s="194"/>
      <c r="F186" s="196"/>
      <c r="G186" s="203"/>
    </row>
    <row r="187" spans="1:7" x14ac:dyDescent="0.25">
      <c r="A187" s="196" t="s">
        <v>1701</v>
      </c>
      <c r="B187" s="196"/>
      <c r="C187" s="196"/>
      <c r="D187" s="196"/>
      <c r="E187" s="194"/>
      <c r="F187" s="196"/>
      <c r="G187" s="203"/>
    </row>
    <row r="188" spans="1:7" x14ac:dyDescent="0.25">
      <c r="A188" s="196" t="s">
        <v>1702</v>
      </c>
      <c r="B188" s="196"/>
      <c r="C188" s="196"/>
      <c r="D188" s="196"/>
      <c r="E188" s="194"/>
      <c r="F188" s="196"/>
      <c r="G188" s="203"/>
    </row>
    <row r="189" spans="1:7" x14ac:dyDescent="0.25">
      <c r="A189" s="196" t="s">
        <v>1703</v>
      </c>
      <c r="B189" s="196"/>
      <c r="C189" s="196"/>
      <c r="D189" s="196"/>
      <c r="E189" s="194"/>
      <c r="F189" s="196"/>
      <c r="G189" s="203"/>
    </row>
    <row r="190" spans="1:7" x14ac:dyDescent="0.25">
      <c r="A190" s="196" t="s">
        <v>1704</v>
      </c>
      <c r="B190" s="196"/>
      <c r="C190" s="196"/>
      <c r="D190" s="196"/>
      <c r="E190" s="194"/>
      <c r="F190" s="196"/>
      <c r="G190" s="203"/>
    </row>
    <row r="191" spans="1:7" x14ac:dyDescent="0.25">
      <c r="A191" s="83"/>
      <c r="B191" s="83" t="s">
        <v>664</v>
      </c>
      <c r="C191" s="83" t="s">
        <v>516</v>
      </c>
      <c r="D191" s="83" t="s">
        <v>517</v>
      </c>
      <c r="E191" s="83"/>
      <c r="F191" s="83" t="s">
        <v>484</v>
      </c>
      <c r="G191" s="83"/>
    </row>
    <row r="192" spans="1:7" x14ac:dyDescent="0.25">
      <c r="A192" s="196" t="s">
        <v>1705</v>
      </c>
      <c r="B192" s="204" t="s">
        <v>666</v>
      </c>
      <c r="C192" s="311" t="s">
        <v>1249</v>
      </c>
      <c r="D192" s="311" t="s">
        <v>1249</v>
      </c>
      <c r="E192" s="212"/>
      <c r="F192" s="311">
        <v>0.10199999999999999</v>
      </c>
      <c r="G192" s="203"/>
    </row>
    <row r="193" spans="1:7" x14ac:dyDescent="0.25">
      <c r="A193" s="196" t="s">
        <v>1706</v>
      </c>
      <c r="B193" s="204" t="s">
        <v>668</v>
      </c>
      <c r="C193" s="311" t="s">
        <v>1249</v>
      </c>
      <c r="D193" s="311" t="s">
        <v>1249</v>
      </c>
      <c r="E193" s="212"/>
      <c r="F193" s="311">
        <v>0.14399999999999999</v>
      </c>
      <c r="G193" s="203"/>
    </row>
    <row r="194" spans="1:7" x14ac:dyDescent="0.25">
      <c r="A194" s="196" t="s">
        <v>1707</v>
      </c>
      <c r="B194" s="204" t="s">
        <v>670</v>
      </c>
      <c r="C194" s="311" t="s">
        <v>1249</v>
      </c>
      <c r="D194" s="311" t="s">
        <v>1249</v>
      </c>
      <c r="E194" s="211"/>
      <c r="F194" s="311">
        <v>0.21099999999999999</v>
      </c>
      <c r="G194" s="203"/>
    </row>
    <row r="195" spans="1:7" x14ac:dyDescent="0.25">
      <c r="A195" s="196" t="s">
        <v>1708</v>
      </c>
      <c r="B195" s="204" t="s">
        <v>672</v>
      </c>
      <c r="C195" s="311" t="s">
        <v>1249</v>
      </c>
      <c r="D195" s="311" t="s">
        <v>1249</v>
      </c>
      <c r="E195" s="211"/>
      <c r="F195" s="311">
        <v>0.29299999999999998</v>
      </c>
      <c r="G195" s="203"/>
    </row>
    <row r="196" spans="1:7" x14ac:dyDescent="0.25">
      <c r="A196" s="196" t="s">
        <v>1709</v>
      </c>
      <c r="B196" s="204" t="s">
        <v>674</v>
      </c>
      <c r="C196" s="311" t="s">
        <v>1249</v>
      </c>
      <c r="D196" s="311" t="s">
        <v>1249</v>
      </c>
      <c r="E196" s="211"/>
      <c r="F196" s="311">
        <v>0.25</v>
      </c>
      <c r="G196" s="203"/>
    </row>
    <row r="197" spans="1:7" x14ac:dyDescent="0.25">
      <c r="A197" s="196" t="s">
        <v>2485</v>
      </c>
      <c r="B197" s="201"/>
      <c r="C197" s="211"/>
      <c r="D197" s="211"/>
      <c r="E197" s="211"/>
      <c r="F197" s="211"/>
      <c r="G197" s="203"/>
    </row>
    <row r="198" spans="1:7" x14ac:dyDescent="0.25">
      <c r="A198" s="234" t="s">
        <v>2486</v>
      </c>
      <c r="B198" s="201"/>
      <c r="C198" s="211"/>
      <c r="D198" s="211"/>
      <c r="E198" s="211"/>
      <c r="F198" s="211"/>
      <c r="G198" s="203"/>
    </row>
    <row r="199" spans="1:7" x14ac:dyDescent="0.25">
      <c r="A199" s="234" t="s">
        <v>2487</v>
      </c>
      <c r="B199" s="204"/>
      <c r="C199" s="211"/>
      <c r="D199" s="211"/>
      <c r="E199" s="211"/>
      <c r="F199" s="211"/>
      <c r="G199" s="203"/>
    </row>
    <row r="200" spans="1:7" x14ac:dyDescent="0.25">
      <c r="A200" s="234" t="s">
        <v>2488</v>
      </c>
      <c r="B200" s="204"/>
      <c r="C200" s="211"/>
      <c r="D200" s="211"/>
      <c r="E200" s="211"/>
      <c r="F200" s="211"/>
      <c r="G200" s="203"/>
    </row>
    <row r="201" spans="1:7" x14ac:dyDescent="0.25">
      <c r="A201" s="83"/>
      <c r="B201" s="83" t="s">
        <v>679</v>
      </c>
      <c r="C201" s="83" t="s">
        <v>516</v>
      </c>
      <c r="D201" s="83" t="s">
        <v>517</v>
      </c>
      <c r="E201" s="83"/>
      <c r="F201" s="83" t="s">
        <v>484</v>
      </c>
      <c r="G201" s="83"/>
    </row>
    <row r="202" spans="1:7" x14ac:dyDescent="0.25">
      <c r="A202" s="196" t="s">
        <v>1710</v>
      </c>
      <c r="B202" s="196" t="s">
        <v>681</v>
      </c>
      <c r="C202" s="311">
        <v>0</v>
      </c>
      <c r="D202" s="311">
        <v>0</v>
      </c>
      <c r="E202" s="212"/>
      <c r="F202" s="311">
        <v>0</v>
      </c>
      <c r="G202" s="203"/>
    </row>
    <row r="203" spans="1:7" x14ac:dyDescent="0.25">
      <c r="A203" s="196" t="s">
        <v>2489</v>
      </c>
      <c r="B203" s="205"/>
      <c r="C203" s="211"/>
      <c r="D203" s="211"/>
      <c r="E203" s="212"/>
      <c r="F203" s="211"/>
      <c r="G203" s="203"/>
    </row>
    <row r="204" spans="1:7" x14ac:dyDescent="0.25">
      <c r="A204" s="234" t="s">
        <v>2490</v>
      </c>
      <c r="B204" s="205"/>
      <c r="C204" s="211"/>
      <c r="D204" s="211"/>
      <c r="E204" s="212"/>
      <c r="F204" s="211"/>
      <c r="G204" s="203"/>
    </row>
    <row r="205" spans="1:7" x14ac:dyDescent="0.25">
      <c r="A205" s="234" t="s">
        <v>2491</v>
      </c>
      <c r="B205" s="205"/>
      <c r="C205" s="211"/>
      <c r="D205" s="211"/>
      <c r="E205" s="212"/>
      <c r="F205" s="211"/>
      <c r="G205" s="203"/>
    </row>
    <row r="206" spans="1:7" x14ac:dyDescent="0.25">
      <c r="A206" s="234" t="s">
        <v>2492</v>
      </c>
      <c r="B206" s="205"/>
      <c r="C206" s="211"/>
      <c r="D206" s="211"/>
      <c r="E206" s="212"/>
      <c r="F206" s="211"/>
      <c r="G206" s="203"/>
    </row>
    <row r="207" spans="1:7" x14ac:dyDescent="0.25">
      <c r="A207" s="234" t="s">
        <v>2493</v>
      </c>
      <c r="B207" s="203"/>
      <c r="C207" s="203"/>
      <c r="D207" s="203"/>
      <c r="E207" s="203"/>
      <c r="F207" s="203"/>
      <c r="G207" s="203"/>
    </row>
    <row r="208" spans="1:7" x14ac:dyDescent="0.25">
      <c r="A208" s="234" t="s">
        <v>2494</v>
      </c>
      <c r="B208" s="203"/>
      <c r="C208" s="203"/>
      <c r="D208" s="203"/>
      <c r="E208" s="203"/>
      <c r="F208" s="203"/>
      <c r="G208" s="203"/>
    </row>
    <row r="209" spans="1:7" x14ac:dyDescent="0.25">
      <c r="A209" s="234" t="s">
        <v>2495</v>
      </c>
      <c r="B209" s="203"/>
      <c r="C209" s="203"/>
      <c r="D209" s="203"/>
      <c r="E209" s="203"/>
      <c r="F209" s="203"/>
      <c r="G209" s="203"/>
    </row>
    <row r="210" spans="1:7" ht="18.75" x14ac:dyDescent="0.25">
      <c r="A210" s="143"/>
      <c r="B210" s="225" t="s">
        <v>1527</v>
      </c>
      <c r="C210" s="224"/>
      <c r="D210" s="224"/>
      <c r="E210" s="224"/>
      <c r="F210" s="224"/>
      <c r="G210" s="224"/>
    </row>
    <row r="211" spans="1:7" x14ac:dyDescent="0.25">
      <c r="A211" s="83"/>
      <c r="B211" s="83" t="s">
        <v>686</v>
      </c>
      <c r="C211" s="83" t="s">
        <v>687</v>
      </c>
      <c r="D211" s="83" t="s">
        <v>688</v>
      </c>
      <c r="E211" s="83"/>
      <c r="F211" s="83" t="s">
        <v>516</v>
      </c>
      <c r="G211" s="83" t="s">
        <v>689</v>
      </c>
    </row>
    <row r="212" spans="1:7" x14ac:dyDescent="0.25">
      <c r="A212" s="196" t="s">
        <v>1711</v>
      </c>
      <c r="B212" s="203" t="s">
        <v>691</v>
      </c>
      <c r="C212" s="305">
        <v>9125.1</v>
      </c>
      <c r="D212" s="196">
        <v>35</v>
      </c>
      <c r="E212" s="206"/>
      <c r="F212" s="207"/>
      <c r="G212" s="207"/>
    </row>
    <row r="213" spans="1:7" x14ac:dyDescent="0.25">
      <c r="A213" s="206"/>
      <c r="B213" s="208"/>
      <c r="C213" s="206"/>
      <c r="D213" s="206"/>
      <c r="E213" s="206"/>
      <c r="F213" s="207"/>
      <c r="G213" s="207"/>
    </row>
    <row r="214" spans="1:7" x14ac:dyDescent="0.25">
      <c r="A214" s="196"/>
      <c r="B214" s="203" t="s">
        <v>692</v>
      </c>
      <c r="C214" s="206"/>
      <c r="D214" s="206"/>
      <c r="E214" s="206"/>
      <c r="F214" s="207"/>
      <c r="G214" s="207"/>
    </row>
    <row r="215" spans="1:7" x14ac:dyDescent="0.25">
      <c r="A215" s="196" t="s">
        <v>1712</v>
      </c>
      <c r="B215" s="203" t="s">
        <v>3277</v>
      </c>
      <c r="C215" s="305">
        <v>0.54</v>
      </c>
      <c r="D215" s="312">
        <v>3</v>
      </c>
      <c r="E215" s="206"/>
      <c r="F215" s="213">
        <f>IF($C$239=0,"",IF(C215="[for completion]","",IF(C215="","",C215/$C$239)))</f>
        <v>1.6907282342222181E-3</v>
      </c>
      <c r="G215" s="213">
        <f>IF($D$239=0,"",IF(D215="[for completion]","",IF(D215="","",D215/$D$239)))</f>
        <v>8.5714285714285715E-2</v>
      </c>
    </row>
    <row r="216" spans="1:7" x14ac:dyDescent="0.25">
      <c r="A216" s="196" t="s">
        <v>1713</v>
      </c>
      <c r="B216" s="203" t="s">
        <v>3278</v>
      </c>
      <c r="C216" s="305">
        <v>2.9289999999999998</v>
      </c>
      <c r="D216" s="312">
        <v>4</v>
      </c>
      <c r="E216" s="206"/>
      <c r="F216" s="213">
        <f t="shared" ref="F216:F238" si="4">IF($C$239=0,"",IF(C216="[for completion]","",IF(C216="","",C216/$C$239)))</f>
        <v>9.1706351815497699E-3</v>
      </c>
      <c r="G216" s="213">
        <f t="shared" ref="G216:G238" si="5">IF($D$239=0,"",IF(D216="[for completion]","",IF(D216="","",D216/$D$239)))</f>
        <v>0.11428571428571428</v>
      </c>
    </row>
    <row r="217" spans="1:7" x14ac:dyDescent="0.25">
      <c r="A217" s="196" t="s">
        <v>1714</v>
      </c>
      <c r="B217" s="203" t="s">
        <v>3279</v>
      </c>
      <c r="C217" s="305">
        <v>76.989999999999995</v>
      </c>
      <c r="D217" s="312">
        <v>17</v>
      </c>
      <c r="E217" s="206"/>
      <c r="F217" s="213">
        <f t="shared" si="4"/>
        <v>0.24105401250512695</v>
      </c>
      <c r="G217" s="213">
        <f t="shared" si="5"/>
        <v>0.48571428571428571</v>
      </c>
    </row>
    <row r="218" spans="1:7" x14ac:dyDescent="0.25">
      <c r="A218" s="196" t="s">
        <v>1715</v>
      </c>
      <c r="B218" s="203" t="s">
        <v>3280</v>
      </c>
      <c r="C218" s="305">
        <v>238.93</v>
      </c>
      <c r="D218" s="312">
        <v>11</v>
      </c>
      <c r="E218" s="206"/>
      <c r="F218" s="213">
        <f t="shared" si="4"/>
        <v>0.74808462407910103</v>
      </c>
      <c r="G218" s="213">
        <f t="shared" si="5"/>
        <v>0.31428571428571428</v>
      </c>
    </row>
    <row r="219" spans="1:7" x14ac:dyDescent="0.25">
      <c r="A219" s="196" t="s">
        <v>1716</v>
      </c>
      <c r="B219" s="203" t="s">
        <v>609</v>
      </c>
      <c r="C219" s="305" t="s">
        <v>83</v>
      </c>
      <c r="D219" s="312" t="s">
        <v>83</v>
      </c>
      <c r="E219" s="206"/>
      <c r="F219" s="213" t="str">
        <f t="shared" si="4"/>
        <v/>
      </c>
      <c r="G219" s="213" t="str">
        <f t="shared" si="5"/>
        <v/>
      </c>
    </row>
    <row r="220" spans="1:7" x14ac:dyDescent="0.25">
      <c r="A220" s="196" t="s">
        <v>1717</v>
      </c>
      <c r="B220" s="203" t="s">
        <v>609</v>
      </c>
      <c r="C220" s="305" t="s">
        <v>83</v>
      </c>
      <c r="D220" s="312" t="s">
        <v>83</v>
      </c>
      <c r="E220" s="206"/>
      <c r="F220" s="213" t="str">
        <f t="shared" si="4"/>
        <v/>
      </c>
      <c r="G220" s="213" t="str">
        <f t="shared" si="5"/>
        <v/>
      </c>
    </row>
    <row r="221" spans="1:7" x14ac:dyDescent="0.25">
      <c r="A221" s="196" t="s">
        <v>1718</v>
      </c>
      <c r="B221" s="203" t="s">
        <v>609</v>
      </c>
      <c r="C221" s="305" t="s">
        <v>83</v>
      </c>
      <c r="D221" s="312" t="s">
        <v>83</v>
      </c>
      <c r="E221" s="206"/>
      <c r="F221" s="213" t="str">
        <f t="shared" si="4"/>
        <v/>
      </c>
      <c r="G221" s="213" t="str">
        <f t="shared" si="5"/>
        <v/>
      </c>
    </row>
    <row r="222" spans="1:7" x14ac:dyDescent="0.25">
      <c r="A222" s="196" t="s">
        <v>1719</v>
      </c>
      <c r="B222" s="203" t="s">
        <v>609</v>
      </c>
      <c r="C222" s="305" t="s">
        <v>83</v>
      </c>
      <c r="D222" s="312" t="s">
        <v>83</v>
      </c>
      <c r="E222" s="206"/>
      <c r="F222" s="213" t="str">
        <f t="shared" si="4"/>
        <v/>
      </c>
      <c r="G222" s="213" t="str">
        <f t="shared" si="5"/>
        <v/>
      </c>
    </row>
    <row r="223" spans="1:7" x14ac:dyDescent="0.25">
      <c r="A223" s="196" t="s">
        <v>1720</v>
      </c>
      <c r="B223" s="203" t="s">
        <v>609</v>
      </c>
      <c r="C223" s="305" t="s">
        <v>83</v>
      </c>
      <c r="D223" s="312" t="s">
        <v>83</v>
      </c>
      <c r="E223" s="206"/>
      <c r="F223" s="213" t="str">
        <f t="shared" si="4"/>
        <v/>
      </c>
      <c r="G223" s="213" t="str">
        <f t="shared" si="5"/>
        <v/>
      </c>
    </row>
    <row r="224" spans="1:7" x14ac:dyDescent="0.25">
      <c r="A224" s="196" t="s">
        <v>1721</v>
      </c>
      <c r="B224" s="203" t="s">
        <v>609</v>
      </c>
      <c r="C224" s="305" t="s">
        <v>83</v>
      </c>
      <c r="D224" s="312" t="s">
        <v>83</v>
      </c>
      <c r="E224" s="203"/>
      <c r="F224" s="213" t="str">
        <f t="shared" si="4"/>
        <v/>
      </c>
      <c r="G224" s="213" t="str">
        <f t="shared" si="5"/>
        <v/>
      </c>
    </row>
    <row r="225" spans="1:7" x14ac:dyDescent="0.25">
      <c r="A225" s="196" t="s">
        <v>1722</v>
      </c>
      <c r="B225" s="203" t="s">
        <v>609</v>
      </c>
      <c r="C225" s="305" t="s">
        <v>83</v>
      </c>
      <c r="D225" s="312" t="s">
        <v>83</v>
      </c>
      <c r="E225" s="203"/>
      <c r="F225" s="213" t="str">
        <f t="shared" si="4"/>
        <v/>
      </c>
      <c r="G225" s="213" t="str">
        <f t="shared" si="5"/>
        <v/>
      </c>
    </row>
    <row r="226" spans="1:7" x14ac:dyDescent="0.25">
      <c r="A226" s="196" t="s">
        <v>1723</v>
      </c>
      <c r="B226" s="203" t="s">
        <v>609</v>
      </c>
      <c r="C226" s="305" t="s">
        <v>83</v>
      </c>
      <c r="D226" s="312" t="s">
        <v>83</v>
      </c>
      <c r="E226" s="203"/>
      <c r="F226" s="213" t="str">
        <f t="shared" si="4"/>
        <v/>
      </c>
      <c r="G226" s="213" t="str">
        <f t="shared" si="5"/>
        <v/>
      </c>
    </row>
    <row r="227" spans="1:7" x14ac:dyDescent="0.25">
      <c r="A227" s="196" t="s">
        <v>1724</v>
      </c>
      <c r="B227" s="203" t="s">
        <v>609</v>
      </c>
      <c r="C227" s="305" t="s">
        <v>83</v>
      </c>
      <c r="D227" s="312" t="s">
        <v>83</v>
      </c>
      <c r="E227" s="203"/>
      <c r="F227" s="213" t="str">
        <f t="shared" si="4"/>
        <v/>
      </c>
      <c r="G227" s="213" t="str">
        <f t="shared" si="5"/>
        <v/>
      </c>
    </row>
    <row r="228" spans="1:7" x14ac:dyDescent="0.25">
      <c r="A228" s="196" t="s">
        <v>1725</v>
      </c>
      <c r="B228" s="203" t="s">
        <v>609</v>
      </c>
      <c r="C228" s="305" t="s">
        <v>83</v>
      </c>
      <c r="D228" s="312" t="s">
        <v>83</v>
      </c>
      <c r="E228" s="203"/>
      <c r="F228" s="213" t="str">
        <f t="shared" si="4"/>
        <v/>
      </c>
      <c r="G228" s="213" t="str">
        <f t="shared" si="5"/>
        <v/>
      </c>
    </row>
    <row r="229" spans="1:7" x14ac:dyDescent="0.25">
      <c r="A229" s="196" t="s">
        <v>1726</v>
      </c>
      <c r="B229" s="203" t="s">
        <v>609</v>
      </c>
      <c r="C229" s="305" t="s">
        <v>83</v>
      </c>
      <c r="D229" s="312" t="s">
        <v>83</v>
      </c>
      <c r="E229" s="203"/>
      <c r="F229" s="213" t="str">
        <f t="shared" si="4"/>
        <v/>
      </c>
      <c r="G229" s="213" t="str">
        <f t="shared" si="5"/>
        <v/>
      </c>
    </row>
    <row r="230" spans="1:7" x14ac:dyDescent="0.25">
      <c r="A230" s="196" t="s">
        <v>1727</v>
      </c>
      <c r="B230" s="203" t="s">
        <v>609</v>
      </c>
      <c r="C230" s="305" t="s">
        <v>83</v>
      </c>
      <c r="D230" s="312" t="s">
        <v>83</v>
      </c>
      <c r="E230" s="196"/>
      <c r="F230" s="213" t="str">
        <f t="shared" si="4"/>
        <v/>
      </c>
      <c r="G230" s="213" t="str">
        <f t="shared" si="5"/>
        <v/>
      </c>
    </row>
    <row r="231" spans="1:7" x14ac:dyDescent="0.25">
      <c r="A231" s="196" t="s">
        <v>1728</v>
      </c>
      <c r="B231" s="203" t="s">
        <v>609</v>
      </c>
      <c r="C231" s="305" t="s">
        <v>83</v>
      </c>
      <c r="D231" s="312" t="s">
        <v>83</v>
      </c>
      <c r="E231" s="199"/>
      <c r="F231" s="213" t="str">
        <f t="shared" si="4"/>
        <v/>
      </c>
      <c r="G231" s="213" t="str">
        <f t="shared" si="5"/>
        <v/>
      </c>
    </row>
    <row r="232" spans="1:7" x14ac:dyDescent="0.25">
      <c r="A232" s="196" t="s">
        <v>1729</v>
      </c>
      <c r="B232" s="203" t="s">
        <v>609</v>
      </c>
      <c r="C232" s="305" t="s">
        <v>83</v>
      </c>
      <c r="D232" s="312" t="s">
        <v>83</v>
      </c>
      <c r="E232" s="199"/>
      <c r="F232" s="213" t="str">
        <f t="shared" si="4"/>
        <v/>
      </c>
      <c r="G232" s="213" t="str">
        <f t="shared" si="5"/>
        <v/>
      </c>
    </row>
    <row r="233" spans="1:7" x14ac:dyDescent="0.25">
      <c r="A233" s="196" t="s">
        <v>1730</v>
      </c>
      <c r="B233" s="203" t="s">
        <v>609</v>
      </c>
      <c r="C233" s="305" t="s">
        <v>83</v>
      </c>
      <c r="D233" s="312" t="s">
        <v>83</v>
      </c>
      <c r="E233" s="199"/>
      <c r="F233" s="213" t="str">
        <f t="shared" si="4"/>
        <v/>
      </c>
      <c r="G233" s="213" t="str">
        <f t="shared" si="5"/>
        <v/>
      </c>
    </row>
    <row r="234" spans="1:7" x14ac:dyDescent="0.25">
      <c r="A234" s="196" t="s">
        <v>1731</v>
      </c>
      <c r="B234" s="203" t="s">
        <v>609</v>
      </c>
      <c r="C234" s="305" t="s">
        <v>83</v>
      </c>
      <c r="D234" s="312" t="s">
        <v>83</v>
      </c>
      <c r="E234" s="199"/>
      <c r="F234" s="213" t="str">
        <f t="shared" si="4"/>
        <v/>
      </c>
      <c r="G234" s="213" t="str">
        <f t="shared" si="5"/>
        <v/>
      </c>
    </row>
    <row r="235" spans="1:7" x14ac:dyDescent="0.25">
      <c r="A235" s="196" t="s">
        <v>1732</v>
      </c>
      <c r="B235" s="203" t="s">
        <v>609</v>
      </c>
      <c r="C235" s="305" t="s">
        <v>83</v>
      </c>
      <c r="D235" s="312" t="s">
        <v>83</v>
      </c>
      <c r="E235" s="199"/>
      <c r="F235" s="213" t="str">
        <f t="shared" si="4"/>
        <v/>
      </c>
      <c r="G235" s="213" t="str">
        <f t="shared" si="5"/>
        <v/>
      </c>
    </row>
    <row r="236" spans="1:7" x14ac:dyDescent="0.25">
      <c r="A236" s="196" t="s">
        <v>1733</v>
      </c>
      <c r="B236" s="203" t="s">
        <v>609</v>
      </c>
      <c r="C236" s="305" t="s">
        <v>83</v>
      </c>
      <c r="D236" s="312" t="s">
        <v>83</v>
      </c>
      <c r="E236" s="199"/>
      <c r="F236" s="213" t="str">
        <f t="shared" si="4"/>
        <v/>
      </c>
      <c r="G236" s="213" t="str">
        <f t="shared" si="5"/>
        <v/>
      </c>
    </row>
    <row r="237" spans="1:7" x14ac:dyDescent="0.25">
      <c r="A237" s="196" t="s">
        <v>1734</v>
      </c>
      <c r="B237" s="203" t="s">
        <v>609</v>
      </c>
      <c r="C237" s="305" t="s">
        <v>83</v>
      </c>
      <c r="D237" s="312" t="s">
        <v>83</v>
      </c>
      <c r="E237" s="199"/>
      <c r="F237" s="213" t="str">
        <f t="shared" si="4"/>
        <v/>
      </c>
      <c r="G237" s="213" t="str">
        <f t="shared" si="5"/>
        <v/>
      </c>
    </row>
    <row r="238" spans="1:7" x14ac:dyDescent="0.25">
      <c r="A238" s="196" t="s">
        <v>1735</v>
      </c>
      <c r="B238" s="203" t="s">
        <v>609</v>
      </c>
      <c r="C238" s="305" t="s">
        <v>83</v>
      </c>
      <c r="D238" s="312" t="s">
        <v>83</v>
      </c>
      <c r="E238" s="199"/>
      <c r="F238" s="213" t="str">
        <f t="shared" si="4"/>
        <v/>
      </c>
      <c r="G238" s="213" t="str">
        <f t="shared" si="5"/>
        <v/>
      </c>
    </row>
    <row r="239" spans="1:7" x14ac:dyDescent="0.25">
      <c r="A239" s="196" t="s">
        <v>1736</v>
      </c>
      <c r="B239" s="209" t="s">
        <v>149</v>
      </c>
      <c r="C239" s="219">
        <f>SUM(C215:C238)</f>
        <v>319.38900000000001</v>
      </c>
      <c r="D239" s="217">
        <f>SUM(D215:D238)</f>
        <v>35</v>
      </c>
      <c r="E239" s="199"/>
      <c r="F239" s="218">
        <f>SUM(F215:F238)</f>
        <v>1</v>
      </c>
      <c r="G239" s="218">
        <f>SUM(G215:G238)</f>
        <v>1</v>
      </c>
    </row>
    <row r="240" spans="1:7" x14ac:dyDescent="0.25">
      <c r="A240" s="83"/>
      <c r="B240" s="83" t="s">
        <v>718</v>
      </c>
      <c r="C240" s="83" t="s">
        <v>687</v>
      </c>
      <c r="D240" s="83" t="s">
        <v>688</v>
      </c>
      <c r="E240" s="83"/>
      <c r="F240" s="83" t="s">
        <v>516</v>
      </c>
      <c r="G240" s="83" t="s">
        <v>689</v>
      </c>
    </row>
    <row r="241" spans="1:7" x14ac:dyDescent="0.25">
      <c r="A241" s="196" t="s">
        <v>1737</v>
      </c>
      <c r="B241" s="196" t="s">
        <v>720</v>
      </c>
      <c r="C241" s="311">
        <v>0.56699999999999995</v>
      </c>
      <c r="D241" s="196"/>
      <c r="E241" s="196"/>
      <c r="F241" s="215"/>
      <c r="G241" s="215"/>
    </row>
    <row r="242" spans="1:7" x14ac:dyDescent="0.25">
      <c r="A242" s="196"/>
      <c r="B242" s="196"/>
      <c r="C242" s="196"/>
      <c r="D242" s="196"/>
      <c r="E242" s="196"/>
      <c r="F242" s="215"/>
      <c r="G242" s="215"/>
    </row>
    <row r="243" spans="1:7" x14ac:dyDescent="0.25">
      <c r="A243" s="196"/>
      <c r="B243" s="203" t="s">
        <v>721</v>
      </c>
      <c r="C243" s="196"/>
      <c r="D243" s="196"/>
      <c r="E243" s="196"/>
      <c r="F243" s="215"/>
      <c r="G243" s="215"/>
    </row>
    <row r="244" spans="1:7" x14ac:dyDescent="0.25">
      <c r="A244" s="196" t="s">
        <v>1738</v>
      </c>
      <c r="B244" s="196" t="s">
        <v>723</v>
      </c>
      <c r="C244" s="305">
        <v>15.4</v>
      </c>
      <c r="D244" s="312">
        <v>0</v>
      </c>
      <c r="E244" s="196"/>
      <c r="F244" s="213">
        <f>IF($C$252=0,"",IF(C244="[for completion]","",IF(C244="","",C244/$C$252)))</f>
        <v>4.8215403882279267E-2</v>
      </c>
      <c r="G244" s="213" t="str">
        <f>IF($D$252=0,"",IF(D244="[for completion]","",IF(D244="","",D244/$D$252)))</f>
        <v/>
      </c>
    </row>
    <row r="245" spans="1:7" x14ac:dyDescent="0.25">
      <c r="A245" s="196" t="s">
        <v>1739</v>
      </c>
      <c r="B245" s="196" t="s">
        <v>725</v>
      </c>
      <c r="C245" s="305">
        <v>3.2</v>
      </c>
      <c r="D245" s="312">
        <v>0</v>
      </c>
      <c r="E245" s="196"/>
      <c r="F245" s="213">
        <f t="shared" ref="F245:F251" si="6">IF($C$252=0,"",IF(C245="[for completion]","",IF(C245="","",C245/$C$252)))</f>
        <v>1.0018785222291797E-2</v>
      </c>
      <c r="G245" s="213" t="str">
        <f t="shared" ref="G245:G251" si="7">IF($D$252=0,"",IF(D245="[for completion]","",IF(D245="","",D245/$D$252)))</f>
        <v/>
      </c>
    </row>
    <row r="246" spans="1:7" x14ac:dyDescent="0.25">
      <c r="A246" s="196" t="s">
        <v>1740</v>
      </c>
      <c r="B246" s="196" t="s">
        <v>727</v>
      </c>
      <c r="C246" s="305">
        <v>300.8</v>
      </c>
      <c r="D246" s="312">
        <v>0</v>
      </c>
      <c r="E246" s="196"/>
      <c r="F246" s="213">
        <f t="shared" si="6"/>
        <v>0.94176581089542888</v>
      </c>
      <c r="G246" s="213" t="str">
        <f t="shared" si="7"/>
        <v/>
      </c>
    </row>
    <row r="247" spans="1:7" x14ac:dyDescent="0.25">
      <c r="A247" s="196" t="s">
        <v>1741</v>
      </c>
      <c r="B247" s="196" t="s">
        <v>729</v>
      </c>
      <c r="C247" s="305">
        <v>0</v>
      </c>
      <c r="D247" s="312">
        <v>0</v>
      </c>
      <c r="E247" s="196"/>
      <c r="F247" s="213">
        <f t="shared" si="6"/>
        <v>0</v>
      </c>
      <c r="G247" s="213" t="str">
        <f t="shared" si="7"/>
        <v/>
      </c>
    </row>
    <row r="248" spans="1:7" x14ac:dyDescent="0.25">
      <c r="A248" s="196" t="s">
        <v>1742</v>
      </c>
      <c r="B248" s="196" t="s">
        <v>731</v>
      </c>
      <c r="C248" s="305">
        <v>0</v>
      </c>
      <c r="D248" s="312">
        <v>0</v>
      </c>
      <c r="E248" s="196"/>
      <c r="F248" s="213">
        <f>IF($C$252=0,"",IF(C248="[for completion]","",IF(C248="","",C248/$C$252)))</f>
        <v>0</v>
      </c>
      <c r="G248" s="213" t="str">
        <f t="shared" si="7"/>
        <v/>
      </c>
    </row>
    <row r="249" spans="1:7" x14ac:dyDescent="0.25">
      <c r="A249" s="196" t="s">
        <v>1743</v>
      </c>
      <c r="B249" s="196" t="s">
        <v>733</v>
      </c>
      <c r="C249" s="305">
        <v>0</v>
      </c>
      <c r="D249" s="312">
        <v>0</v>
      </c>
      <c r="E249" s="196"/>
      <c r="F249" s="213">
        <f t="shared" si="6"/>
        <v>0</v>
      </c>
      <c r="G249" s="213" t="str">
        <f t="shared" si="7"/>
        <v/>
      </c>
    </row>
    <row r="250" spans="1:7" x14ac:dyDescent="0.25">
      <c r="A250" s="196" t="s">
        <v>1744</v>
      </c>
      <c r="B250" s="196" t="s">
        <v>735</v>
      </c>
      <c r="C250" s="305">
        <v>0</v>
      </c>
      <c r="D250" s="312">
        <v>0</v>
      </c>
      <c r="E250" s="196"/>
      <c r="F250" s="213">
        <f t="shared" si="6"/>
        <v>0</v>
      </c>
      <c r="G250" s="213" t="str">
        <f t="shared" si="7"/>
        <v/>
      </c>
    </row>
    <row r="251" spans="1:7" x14ac:dyDescent="0.25">
      <c r="A251" s="196" t="s">
        <v>1745</v>
      </c>
      <c r="B251" s="196" t="s">
        <v>737</v>
      </c>
      <c r="C251" s="305">
        <v>0</v>
      </c>
      <c r="D251" s="312">
        <v>0</v>
      </c>
      <c r="E251" s="196"/>
      <c r="F251" s="213">
        <f t="shared" si="6"/>
        <v>0</v>
      </c>
      <c r="G251" s="213" t="str">
        <f t="shared" si="7"/>
        <v/>
      </c>
    </row>
    <row r="252" spans="1:7" x14ac:dyDescent="0.25">
      <c r="A252" s="196" t="s">
        <v>1746</v>
      </c>
      <c r="B252" s="209" t="s">
        <v>149</v>
      </c>
      <c r="C252" s="214">
        <f>SUM(C244:C251)</f>
        <v>319.40000000000003</v>
      </c>
      <c r="D252" s="216">
        <f>SUM(D244:D251)</f>
        <v>0</v>
      </c>
      <c r="E252" s="196"/>
      <c r="F252" s="218">
        <f>SUM(F241:F251)</f>
        <v>1</v>
      </c>
      <c r="G252" s="218">
        <f>SUM(G241:G251)</f>
        <v>0</v>
      </c>
    </row>
    <row r="253" spans="1:7" x14ac:dyDescent="0.25">
      <c r="A253" s="196" t="s">
        <v>1747</v>
      </c>
      <c r="B253" s="200" t="s">
        <v>740</v>
      </c>
      <c r="C253" s="305"/>
      <c r="D253" s="312"/>
      <c r="E253" s="196"/>
      <c r="F253" s="213" t="s">
        <v>1550</v>
      </c>
      <c r="G253" s="213" t="s">
        <v>1550</v>
      </c>
    </row>
    <row r="254" spans="1:7" x14ac:dyDescent="0.25">
      <c r="A254" s="196" t="s">
        <v>1748</v>
      </c>
      <c r="B254" s="200" t="s">
        <v>742</v>
      </c>
      <c r="C254" s="305"/>
      <c r="D254" s="312"/>
      <c r="E254" s="196"/>
      <c r="F254" s="213" t="s">
        <v>1550</v>
      </c>
      <c r="G254" s="213" t="s">
        <v>1550</v>
      </c>
    </row>
    <row r="255" spans="1:7" x14ac:dyDescent="0.25">
      <c r="A255" s="196" t="s">
        <v>1749</v>
      </c>
      <c r="B255" s="200" t="s">
        <v>744</v>
      </c>
      <c r="C255" s="305"/>
      <c r="D255" s="312"/>
      <c r="E255" s="196"/>
      <c r="F255" s="213" t="s">
        <v>1550</v>
      </c>
      <c r="G255" s="213" t="s">
        <v>1550</v>
      </c>
    </row>
    <row r="256" spans="1:7" x14ac:dyDescent="0.25">
      <c r="A256" s="196" t="s">
        <v>1750</v>
      </c>
      <c r="B256" s="200" t="s">
        <v>746</v>
      </c>
      <c r="C256" s="305"/>
      <c r="D256" s="312"/>
      <c r="E256" s="196"/>
      <c r="F256" s="213" t="s">
        <v>1550</v>
      </c>
      <c r="G256" s="213" t="s">
        <v>1550</v>
      </c>
    </row>
    <row r="257" spans="1:7" x14ac:dyDescent="0.25">
      <c r="A257" s="196" t="s">
        <v>1751</v>
      </c>
      <c r="B257" s="200" t="s">
        <v>748</v>
      </c>
      <c r="C257" s="305"/>
      <c r="D257" s="312"/>
      <c r="E257" s="196"/>
      <c r="F257" s="213" t="s">
        <v>1550</v>
      </c>
      <c r="G257" s="213" t="s">
        <v>1550</v>
      </c>
    </row>
    <row r="258" spans="1:7" x14ac:dyDescent="0.25">
      <c r="A258" s="196" t="s">
        <v>1752</v>
      </c>
      <c r="B258" s="200" t="s">
        <v>750</v>
      </c>
      <c r="C258" s="305"/>
      <c r="D258" s="312"/>
      <c r="E258" s="196"/>
      <c r="F258" s="213" t="s">
        <v>1550</v>
      </c>
      <c r="G258" s="213" t="s">
        <v>1550</v>
      </c>
    </row>
    <row r="259" spans="1:7" x14ac:dyDescent="0.25">
      <c r="A259" s="196" t="s">
        <v>1753</v>
      </c>
      <c r="B259" s="200"/>
      <c r="C259" s="196"/>
      <c r="D259" s="196"/>
      <c r="E259" s="196"/>
      <c r="F259" s="213"/>
      <c r="G259" s="213"/>
    </row>
    <row r="260" spans="1:7" x14ac:dyDescent="0.25">
      <c r="A260" s="196" t="s">
        <v>1754</v>
      </c>
      <c r="B260" s="200"/>
      <c r="C260" s="196"/>
      <c r="D260" s="196"/>
      <c r="E260" s="196"/>
      <c r="F260" s="213"/>
      <c r="G260" s="213"/>
    </row>
    <row r="261" spans="1:7" x14ac:dyDescent="0.25">
      <c r="A261" s="196" t="s">
        <v>1755</v>
      </c>
      <c r="B261" s="200"/>
      <c r="C261" s="196"/>
      <c r="D261" s="196"/>
      <c r="E261" s="196"/>
      <c r="F261" s="213"/>
      <c r="G261" s="213"/>
    </row>
    <row r="262" spans="1:7" x14ac:dyDescent="0.25">
      <c r="A262" s="83"/>
      <c r="B262" s="83" t="s">
        <v>754</v>
      </c>
      <c r="C262" s="83" t="s">
        <v>687</v>
      </c>
      <c r="D262" s="83" t="s">
        <v>688</v>
      </c>
      <c r="E262" s="83"/>
      <c r="F262" s="83" t="s">
        <v>516</v>
      </c>
      <c r="G262" s="83" t="s">
        <v>689</v>
      </c>
    </row>
    <row r="263" spans="1:7" x14ac:dyDescent="0.25">
      <c r="A263" s="196" t="s">
        <v>1756</v>
      </c>
      <c r="B263" s="196" t="s">
        <v>720</v>
      </c>
      <c r="C263" s="311" t="s">
        <v>1243</v>
      </c>
      <c r="D263" s="196"/>
      <c r="E263" s="196"/>
      <c r="F263" s="215"/>
      <c r="G263" s="215"/>
    </row>
    <row r="264" spans="1:7" x14ac:dyDescent="0.25">
      <c r="A264" s="196"/>
      <c r="B264" s="196"/>
      <c r="C264" s="196"/>
      <c r="D264" s="196"/>
      <c r="E264" s="196"/>
      <c r="F264" s="215"/>
      <c r="G264" s="215"/>
    </row>
    <row r="265" spans="1:7" x14ac:dyDescent="0.25">
      <c r="A265" s="196"/>
      <c r="B265" s="203" t="s">
        <v>721</v>
      </c>
      <c r="C265" s="196"/>
      <c r="D265" s="196"/>
      <c r="E265" s="196"/>
      <c r="F265" s="215"/>
      <c r="G265" s="215"/>
    </row>
    <row r="266" spans="1:7" x14ac:dyDescent="0.25">
      <c r="A266" s="196" t="s">
        <v>1757</v>
      </c>
      <c r="B266" s="196" t="s">
        <v>723</v>
      </c>
      <c r="C266" s="311" t="s">
        <v>1243</v>
      </c>
      <c r="D266" s="311" t="s">
        <v>1243</v>
      </c>
      <c r="E266" s="196"/>
      <c r="F266" s="213" t="str">
        <f>IF($C$274=0,"",IF(C266="[for completion]","",IF(C266="","",C266/$C$274)))</f>
        <v/>
      </c>
      <c r="G266" s="213" t="str">
        <f>IF($D$274=0,"",IF(D266="[for completion]","",IF(D266="","",D266/$D$274)))</f>
        <v/>
      </c>
    </row>
    <row r="267" spans="1:7" x14ac:dyDescent="0.25">
      <c r="A267" s="196" t="s">
        <v>1758</v>
      </c>
      <c r="B267" s="196" t="s">
        <v>725</v>
      </c>
      <c r="C267" s="311" t="s">
        <v>1243</v>
      </c>
      <c r="D267" s="311" t="s">
        <v>1243</v>
      </c>
      <c r="E267" s="196"/>
      <c r="F267" s="213" t="str">
        <f t="shared" ref="F267:F273" si="8">IF($C$274=0,"",IF(C267="[for completion]","",IF(C267="","",C267/$C$274)))</f>
        <v/>
      </c>
      <c r="G267" s="213" t="str">
        <f t="shared" ref="G267:G273" si="9">IF($D$274=0,"",IF(D267="[for completion]","",IF(D267="","",D267/$D$274)))</f>
        <v/>
      </c>
    </row>
    <row r="268" spans="1:7" x14ac:dyDescent="0.25">
      <c r="A268" s="196" t="s">
        <v>1759</v>
      </c>
      <c r="B268" s="196" t="s">
        <v>727</v>
      </c>
      <c r="C268" s="311" t="s">
        <v>1243</v>
      </c>
      <c r="D268" s="311" t="s">
        <v>1243</v>
      </c>
      <c r="E268" s="196"/>
      <c r="F268" s="213" t="str">
        <f t="shared" si="8"/>
        <v/>
      </c>
      <c r="G268" s="213" t="str">
        <f t="shared" si="9"/>
        <v/>
      </c>
    </row>
    <row r="269" spans="1:7" x14ac:dyDescent="0.25">
      <c r="A269" s="196" t="s">
        <v>1760</v>
      </c>
      <c r="B269" s="196" t="s">
        <v>729</v>
      </c>
      <c r="C269" s="311" t="s">
        <v>1243</v>
      </c>
      <c r="D269" s="311" t="s">
        <v>1243</v>
      </c>
      <c r="E269" s="196"/>
      <c r="F269" s="213" t="str">
        <f t="shared" si="8"/>
        <v/>
      </c>
      <c r="G269" s="213" t="str">
        <f t="shared" si="9"/>
        <v/>
      </c>
    </row>
    <row r="270" spans="1:7" x14ac:dyDescent="0.25">
      <c r="A270" s="196" t="s">
        <v>1761</v>
      </c>
      <c r="B270" s="196" t="s">
        <v>731</v>
      </c>
      <c r="C270" s="311" t="s">
        <v>1243</v>
      </c>
      <c r="D270" s="311" t="s">
        <v>1243</v>
      </c>
      <c r="E270" s="196"/>
      <c r="F270" s="213" t="str">
        <f t="shared" si="8"/>
        <v/>
      </c>
      <c r="G270" s="213" t="str">
        <f t="shared" si="9"/>
        <v/>
      </c>
    </row>
    <row r="271" spans="1:7" x14ac:dyDescent="0.25">
      <c r="A271" s="196" t="s">
        <v>1762</v>
      </c>
      <c r="B271" s="196" t="s">
        <v>733</v>
      </c>
      <c r="C271" s="311" t="s">
        <v>1243</v>
      </c>
      <c r="D271" s="311" t="s">
        <v>1243</v>
      </c>
      <c r="E271" s="196"/>
      <c r="F271" s="213" t="str">
        <f t="shared" si="8"/>
        <v/>
      </c>
      <c r="G271" s="213" t="str">
        <f t="shared" si="9"/>
        <v/>
      </c>
    </row>
    <row r="272" spans="1:7" x14ac:dyDescent="0.25">
      <c r="A272" s="196" t="s">
        <v>1763</v>
      </c>
      <c r="B272" s="196" t="s">
        <v>735</v>
      </c>
      <c r="C272" s="311" t="s">
        <v>1243</v>
      </c>
      <c r="D272" s="311" t="s">
        <v>1243</v>
      </c>
      <c r="E272" s="196"/>
      <c r="F272" s="213" t="str">
        <f t="shared" si="8"/>
        <v/>
      </c>
      <c r="G272" s="213" t="str">
        <f t="shared" si="9"/>
        <v/>
      </c>
    </row>
    <row r="273" spans="1:7" x14ac:dyDescent="0.25">
      <c r="A273" s="196" t="s">
        <v>1764</v>
      </c>
      <c r="B273" s="196" t="s">
        <v>737</v>
      </c>
      <c r="C273" s="311" t="s">
        <v>1243</v>
      </c>
      <c r="D273" s="311" t="s">
        <v>1243</v>
      </c>
      <c r="E273" s="196"/>
      <c r="F273" s="213" t="str">
        <f t="shared" si="8"/>
        <v/>
      </c>
      <c r="G273" s="213" t="str">
        <f t="shared" si="9"/>
        <v/>
      </c>
    </row>
    <row r="274" spans="1:7" x14ac:dyDescent="0.25">
      <c r="A274" s="196" t="s">
        <v>1765</v>
      </c>
      <c r="B274" s="209" t="s">
        <v>149</v>
      </c>
      <c r="C274" s="214">
        <f>SUM(C266:C273)</f>
        <v>0</v>
      </c>
      <c r="D274" s="216">
        <f>SUM(D266:D273)</f>
        <v>0</v>
      </c>
      <c r="E274" s="196"/>
      <c r="F274" s="218">
        <f>SUM(F266:F273)</f>
        <v>0</v>
      </c>
      <c r="G274" s="218">
        <f>SUM(G266:G273)</f>
        <v>0</v>
      </c>
    </row>
    <row r="275" spans="1:7" x14ac:dyDescent="0.25">
      <c r="A275" s="196" t="s">
        <v>1766</v>
      </c>
      <c r="B275" s="200" t="s">
        <v>740</v>
      </c>
      <c r="C275" s="305"/>
      <c r="D275" s="312"/>
      <c r="E275" s="196"/>
      <c r="F275" s="213" t="s">
        <v>1550</v>
      </c>
      <c r="G275" s="213" t="s">
        <v>1550</v>
      </c>
    </row>
    <row r="276" spans="1:7" x14ac:dyDescent="0.25">
      <c r="A276" s="196" t="s">
        <v>1767</v>
      </c>
      <c r="B276" s="200" t="s">
        <v>742</v>
      </c>
      <c r="C276" s="305"/>
      <c r="D276" s="312"/>
      <c r="E276" s="196"/>
      <c r="F276" s="213" t="s">
        <v>1550</v>
      </c>
      <c r="G276" s="213" t="s">
        <v>1550</v>
      </c>
    </row>
    <row r="277" spans="1:7" x14ac:dyDescent="0.25">
      <c r="A277" s="196" t="s">
        <v>1768</v>
      </c>
      <c r="B277" s="200" t="s">
        <v>744</v>
      </c>
      <c r="C277" s="305"/>
      <c r="D277" s="312"/>
      <c r="E277" s="196"/>
      <c r="F277" s="213" t="s">
        <v>1550</v>
      </c>
      <c r="G277" s="213" t="s">
        <v>1550</v>
      </c>
    </row>
    <row r="278" spans="1:7" x14ac:dyDescent="0.25">
      <c r="A278" s="196" t="s">
        <v>1769</v>
      </c>
      <c r="B278" s="200" t="s">
        <v>746</v>
      </c>
      <c r="C278" s="305"/>
      <c r="D278" s="312"/>
      <c r="E278" s="196"/>
      <c r="F278" s="213" t="s">
        <v>1550</v>
      </c>
      <c r="G278" s="213" t="s">
        <v>1550</v>
      </c>
    </row>
    <row r="279" spans="1:7" x14ac:dyDescent="0.25">
      <c r="A279" s="196" t="s">
        <v>1770</v>
      </c>
      <c r="B279" s="200" t="s">
        <v>748</v>
      </c>
      <c r="C279" s="305"/>
      <c r="D279" s="312"/>
      <c r="E279" s="196"/>
      <c r="F279" s="213" t="s">
        <v>1550</v>
      </c>
      <c r="G279" s="213" t="s">
        <v>1550</v>
      </c>
    </row>
    <row r="280" spans="1:7" x14ac:dyDescent="0.25">
      <c r="A280" s="196" t="s">
        <v>1771</v>
      </c>
      <c r="B280" s="200" t="s">
        <v>750</v>
      </c>
      <c r="C280" s="305"/>
      <c r="D280" s="312"/>
      <c r="E280" s="196"/>
      <c r="F280" s="213" t="s">
        <v>1550</v>
      </c>
      <c r="G280" s="213" t="s">
        <v>1550</v>
      </c>
    </row>
    <row r="281" spans="1:7" x14ac:dyDescent="0.25">
      <c r="A281" s="196" t="s">
        <v>1772</v>
      </c>
      <c r="B281" s="200"/>
      <c r="C281" s="196"/>
      <c r="D281" s="196"/>
      <c r="E281" s="196"/>
      <c r="F281" s="197"/>
      <c r="G281" s="197"/>
    </row>
    <row r="282" spans="1:7" x14ac:dyDescent="0.25">
      <c r="A282" s="196" t="s">
        <v>1773</v>
      </c>
      <c r="B282" s="200"/>
      <c r="C282" s="196"/>
      <c r="D282" s="196"/>
      <c r="E282" s="196"/>
      <c r="F282" s="197"/>
      <c r="G282" s="197"/>
    </row>
    <row r="283" spans="1:7" x14ac:dyDescent="0.25">
      <c r="A283" s="196" t="s">
        <v>1774</v>
      </c>
      <c r="B283" s="200"/>
      <c r="C283" s="196"/>
      <c r="D283" s="196"/>
      <c r="E283" s="196"/>
      <c r="F283" s="197"/>
      <c r="G283" s="197"/>
    </row>
    <row r="284" spans="1:7" x14ac:dyDescent="0.25">
      <c r="A284" s="83"/>
      <c r="B284" s="83" t="s">
        <v>774</v>
      </c>
      <c r="C284" s="83" t="s">
        <v>516</v>
      </c>
      <c r="D284" s="83"/>
      <c r="E284" s="83"/>
      <c r="F284" s="83"/>
      <c r="G284" s="83"/>
    </row>
    <row r="285" spans="1:7" x14ac:dyDescent="0.25">
      <c r="A285" s="196" t="s">
        <v>1775</v>
      </c>
      <c r="B285" s="196" t="s">
        <v>776</v>
      </c>
      <c r="C285" s="311">
        <v>0</v>
      </c>
      <c r="D285" s="196"/>
      <c r="E285" s="199"/>
      <c r="F285" s="199"/>
      <c r="G285" s="199"/>
    </row>
    <row r="286" spans="1:7" x14ac:dyDescent="0.25">
      <c r="A286" s="196" t="s">
        <v>1776</v>
      </c>
      <c r="B286" s="196" t="s">
        <v>778</v>
      </c>
      <c r="C286" s="311">
        <v>0</v>
      </c>
      <c r="D286" s="196"/>
      <c r="E286" s="199"/>
      <c r="F286" s="199"/>
      <c r="G286" s="194"/>
    </row>
    <row r="287" spans="1:7" x14ac:dyDescent="0.25">
      <c r="A287" s="196" t="s">
        <v>1777</v>
      </c>
      <c r="B287" s="234" t="s">
        <v>780</v>
      </c>
      <c r="C287" s="311">
        <v>1</v>
      </c>
      <c r="D287" s="196"/>
      <c r="E287" s="199"/>
      <c r="F287" s="199"/>
      <c r="G287" s="194"/>
    </row>
    <row r="288" spans="1:7" s="228" customFormat="1" x14ac:dyDescent="0.25">
      <c r="A288" s="234" t="s">
        <v>1778</v>
      </c>
      <c r="B288" s="234" t="s">
        <v>2372</v>
      </c>
      <c r="C288" s="311">
        <v>0</v>
      </c>
      <c r="D288" s="234"/>
      <c r="E288" s="199"/>
      <c r="F288" s="199"/>
      <c r="G288" s="232"/>
    </row>
    <row r="289" spans="1:7" x14ac:dyDescent="0.25">
      <c r="A289" s="234" t="s">
        <v>1779</v>
      </c>
      <c r="B289" s="203" t="s">
        <v>1260</v>
      </c>
      <c r="C289" s="311">
        <v>0</v>
      </c>
      <c r="D289" s="206"/>
      <c r="E289" s="206"/>
      <c r="F289" s="207"/>
      <c r="G289" s="207"/>
    </row>
    <row r="290" spans="1:7" x14ac:dyDescent="0.25">
      <c r="A290" s="234" t="s">
        <v>2373</v>
      </c>
      <c r="B290" s="196" t="s">
        <v>147</v>
      </c>
      <c r="C290" s="311">
        <v>0</v>
      </c>
      <c r="D290" s="196"/>
      <c r="E290" s="199"/>
      <c r="F290" s="199"/>
      <c r="G290" s="194"/>
    </row>
    <row r="291" spans="1:7" x14ac:dyDescent="0.25">
      <c r="A291" s="196" t="s">
        <v>1780</v>
      </c>
      <c r="B291" s="200" t="s">
        <v>784</v>
      </c>
      <c r="C291" s="313"/>
      <c r="D291" s="196"/>
      <c r="E291" s="199"/>
      <c r="F291" s="199"/>
      <c r="G291" s="194"/>
    </row>
    <row r="292" spans="1:7" x14ac:dyDescent="0.25">
      <c r="A292" s="234" t="s">
        <v>1781</v>
      </c>
      <c r="B292" s="200" t="s">
        <v>786</v>
      </c>
      <c r="C292" s="311"/>
      <c r="D292" s="196"/>
      <c r="E292" s="199"/>
      <c r="F292" s="199"/>
      <c r="G292" s="194"/>
    </row>
    <row r="293" spans="1:7" x14ac:dyDescent="0.25">
      <c r="A293" s="234" t="s">
        <v>1782</v>
      </c>
      <c r="B293" s="200" t="s">
        <v>788</v>
      </c>
      <c r="C293" s="311"/>
      <c r="D293" s="196"/>
      <c r="E293" s="199"/>
      <c r="F293" s="199"/>
      <c r="G293" s="194"/>
    </row>
    <row r="294" spans="1:7" x14ac:dyDescent="0.25">
      <c r="A294" s="234" t="s">
        <v>1783</v>
      </c>
      <c r="B294" s="200" t="s">
        <v>790</v>
      </c>
      <c r="C294" s="311"/>
      <c r="D294" s="196"/>
      <c r="E294" s="199"/>
      <c r="F294" s="199"/>
      <c r="G294" s="194"/>
    </row>
    <row r="295" spans="1:7" x14ac:dyDescent="0.25">
      <c r="A295" s="234" t="s">
        <v>1784</v>
      </c>
      <c r="B295" s="200" t="s">
        <v>151</v>
      </c>
      <c r="C295" s="311"/>
      <c r="D295" s="196"/>
      <c r="E295" s="199"/>
      <c r="F295" s="199"/>
      <c r="G295" s="194"/>
    </row>
    <row r="296" spans="1:7" x14ac:dyDescent="0.25">
      <c r="A296" s="234" t="s">
        <v>1785</v>
      </c>
      <c r="B296" s="200" t="s">
        <v>151</v>
      </c>
      <c r="C296" s="311"/>
      <c r="D296" s="196"/>
      <c r="E296" s="199"/>
      <c r="F296" s="199"/>
      <c r="G296" s="194"/>
    </row>
    <row r="297" spans="1:7" x14ac:dyDescent="0.25">
      <c r="A297" s="234" t="s">
        <v>1786</v>
      </c>
      <c r="B297" s="200" t="s">
        <v>151</v>
      </c>
      <c r="C297" s="311"/>
      <c r="D297" s="196"/>
      <c r="E297" s="199"/>
      <c r="F297" s="199"/>
      <c r="G297" s="194"/>
    </row>
    <row r="298" spans="1:7" x14ac:dyDescent="0.25">
      <c r="A298" s="234" t="s">
        <v>1787</v>
      </c>
      <c r="B298" s="200" t="s">
        <v>151</v>
      </c>
      <c r="C298" s="311"/>
      <c r="D298" s="196"/>
      <c r="E298" s="199"/>
      <c r="F298" s="199"/>
      <c r="G298" s="194"/>
    </row>
    <row r="299" spans="1:7" x14ac:dyDescent="0.25">
      <c r="A299" s="234" t="s">
        <v>1788</v>
      </c>
      <c r="B299" s="200" t="s">
        <v>151</v>
      </c>
      <c r="C299" s="311"/>
      <c r="D299" s="196"/>
      <c r="E299" s="199"/>
      <c r="F299" s="199"/>
      <c r="G299" s="194"/>
    </row>
    <row r="300" spans="1:7" x14ac:dyDescent="0.25">
      <c r="A300" s="234" t="s">
        <v>1789</v>
      </c>
      <c r="B300" s="200" t="s">
        <v>151</v>
      </c>
      <c r="C300" s="311"/>
      <c r="D300" s="196"/>
      <c r="E300" s="199"/>
      <c r="F300" s="199"/>
      <c r="G300" s="194"/>
    </row>
    <row r="301" spans="1:7" x14ac:dyDescent="0.25">
      <c r="A301" s="83"/>
      <c r="B301" s="83" t="s">
        <v>796</v>
      </c>
      <c r="C301" s="83" t="s">
        <v>516</v>
      </c>
      <c r="D301" s="83"/>
      <c r="E301" s="83"/>
      <c r="F301" s="83"/>
      <c r="G301" s="83"/>
    </row>
    <row r="302" spans="1:7" x14ac:dyDescent="0.25">
      <c r="A302" s="196" t="s">
        <v>1790</v>
      </c>
      <c r="B302" s="196" t="s">
        <v>1261</v>
      </c>
      <c r="C302" s="311" t="s">
        <v>1249</v>
      </c>
      <c r="D302" s="196"/>
      <c r="E302" s="194"/>
      <c r="F302" s="194"/>
      <c r="G302" s="194"/>
    </row>
    <row r="303" spans="1:7" x14ac:dyDescent="0.25">
      <c r="A303" s="196" t="s">
        <v>1791</v>
      </c>
      <c r="B303" s="196" t="s">
        <v>798</v>
      </c>
      <c r="C303" s="311" t="s">
        <v>1249</v>
      </c>
      <c r="D303" s="196"/>
      <c r="E303" s="194"/>
      <c r="F303" s="194"/>
      <c r="G303" s="194"/>
    </row>
    <row r="304" spans="1:7" x14ac:dyDescent="0.25">
      <c r="A304" s="196" t="s">
        <v>1792</v>
      </c>
      <c r="B304" s="196" t="s">
        <v>147</v>
      </c>
      <c r="C304" s="311" t="s">
        <v>1249</v>
      </c>
      <c r="D304" s="196"/>
      <c r="E304" s="194"/>
      <c r="F304" s="194"/>
      <c r="G304" s="194"/>
    </row>
    <row r="305" spans="1:7" x14ac:dyDescent="0.25">
      <c r="A305" s="196" t="s">
        <v>1793</v>
      </c>
      <c r="B305" s="196"/>
      <c r="C305" s="211"/>
      <c r="D305" s="196"/>
      <c r="E305" s="194"/>
      <c r="F305" s="194"/>
      <c r="G305" s="194"/>
    </row>
    <row r="306" spans="1:7" x14ac:dyDescent="0.25">
      <c r="A306" s="196" t="s">
        <v>1794</v>
      </c>
      <c r="B306" s="196"/>
      <c r="C306" s="211"/>
      <c r="D306" s="196"/>
      <c r="E306" s="194"/>
      <c r="F306" s="194"/>
      <c r="G306" s="194"/>
    </row>
    <row r="307" spans="1:7" x14ac:dyDescent="0.25">
      <c r="A307" s="196" t="s">
        <v>1795</v>
      </c>
      <c r="B307" s="196"/>
      <c r="C307" s="211"/>
      <c r="D307" s="196"/>
      <c r="E307" s="194"/>
      <c r="F307" s="194"/>
      <c r="G307" s="194"/>
    </row>
    <row r="308" spans="1:7" x14ac:dyDescent="0.25">
      <c r="A308" s="83"/>
      <c r="B308" s="83" t="s">
        <v>2102</v>
      </c>
      <c r="C308" s="83" t="s">
        <v>114</v>
      </c>
      <c r="D308" s="83" t="s">
        <v>1537</v>
      </c>
      <c r="E308" s="83"/>
      <c r="F308" s="83" t="s">
        <v>516</v>
      </c>
      <c r="G308" s="83" t="s">
        <v>1796</v>
      </c>
    </row>
    <row r="309" spans="1:7" x14ac:dyDescent="0.25">
      <c r="A309" s="186" t="s">
        <v>1797</v>
      </c>
      <c r="B309" s="203" t="s">
        <v>3281</v>
      </c>
      <c r="C309" s="305">
        <v>0</v>
      </c>
      <c r="D309" s="312">
        <v>0</v>
      </c>
      <c r="E309" s="191"/>
      <c r="F309" s="213">
        <f>IF($C$327=0,"",IF(C309="[for completion]","",IF(C309="","",C309/$C$327)))</f>
        <v>0</v>
      </c>
      <c r="G309" s="213" t="str">
        <f>IF($D$327=0,"",IF(D309="[for completion]","",IF(D309="","",D309/$D$327)))</f>
        <v/>
      </c>
    </row>
    <row r="310" spans="1:7" x14ac:dyDescent="0.25">
      <c r="A310" s="186" t="s">
        <v>1798</v>
      </c>
      <c r="B310" s="203" t="s">
        <v>3282</v>
      </c>
      <c r="C310" s="305">
        <v>6.5</v>
      </c>
      <c r="D310" s="312">
        <v>0</v>
      </c>
      <c r="E310" s="191"/>
      <c r="F310" s="213">
        <f t="shared" ref="F310:F326" si="10">IF($C$327=0,"",IF(C310="[for completion]","",IF(C310="","",C310/$C$327)))</f>
        <v>2.0357031005324145E-2</v>
      </c>
      <c r="G310" s="213" t="str">
        <f t="shared" ref="G310:G326" si="11">IF($D$327=0,"",IF(D310="[for completion]","",IF(D310="","",D310/$D$327)))</f>
        <v/>
      </c>
    </row>
    <row r="311" spans="1:7" x14ac:dyDescent="0.25">
      <c r="A311" s="186" t="s">
        <v>1799</v>
      </c>
      <c r="B311" s="203" t="s">
        <v>3283</v>
      </c>
      <c r="C311" s="305">
        <v>58.7</v>
      </c>
      <c r="D311" s="312">
        <v>0</v>
      </c>
      <c r="E311" s="191"/>
      <c r="F311" s="213">
        <f t="shared" si="10"/>
        <v>0.18383964923269652</v>
      </c>
      <c r="G311" s="213" t="str">
        <f t="shared" si="11"/>
        <v/>
      </c>
    </row>
    <row r="312" spans="1:7" x14ac:dyDescent="0.25">
      <c r="A312" s="186" t="s">
        <v>1800</v>
      </c>
      <c r="B312" s="203" t="s">
        <v>3284</v>
      </c>
      <c r="C312" s="305">
        <v>0</v>
      </c>
      <c r="D312" s="312">
        <v>0</v>
      </c>
      <c r="E312" s="191"/>
      <c r="F312" s="213">
        <f t="shared" si="10"/>
        <v>0</v>
      </c>
      <c r="G312" s="213" t="str">
        <f t="shared" si="11"/>
        <v/>
      </c>
    </row>
    <row r="313" spans="1:7" x14ac:dyDescent="0.25">
      <c r="A313" s="186" t="s">
        <v>1801</v>
      </c>
      <c r="B313" s="203" t="s">
        <v>3285</v>
      </c>
      <c r="C313" s="305">
        <v>0</v>
      </c>
      <c r="D313" s="312">
        <v>0</v>
      </c>
      <c r="E313" s="191"/>
      <c r="F313" s="213">
        <f t="shared" si="10"/>
        <v>0</v>
      </c>
      <c r="G313" s="213" t="str">
        <f t="shared" si="11"/>
        <v/>
      </c>
    </row>
    <row r="314" spans="1:7" x14ac:dyDescent="0.25">
      <c r="A314" s="186" t="s">
        <v>1802</v>
      </c>
      <c r="B314" s="203" t="s">
        <v>3286</v>
      </c>
      <c r="C314" s="305">
        <v>0</v>
      </c>
      <c r="D314" s="312">
        <v>0</v>
      </c>
      <c r="E314" s="191"/>
      <c r="F314" s="213">
        <f t="shared" si="10"/>
        <v>0</v>
      </c>
      <c r="G314" s="213" t="str">
        <f t="shared" si="11"/>
        <v/>
      </c>
    </row>
    <row r="315" spans="1:7" x14ac:dyDescent="0.25">
      <c r="A315" s="186" t="s">
        <v>1803</v>
      </c>
      <c r="B315" s="203" t="s">
        <v>3287</v>
      </c>
      <c r="C315" s="305">
        <v>0</v>
      </c>
      <c r="D315" s="312">
        <v>0</v>
      </c>
      <c r="E315" s="191"/>
      <c r="F315" s="213">
        <f>IF($C$327=0,"",IF(C315="[for completion]","",IF(C315="","",C315/$C$327)))</f>
        <v>0</v>
      </c>
      <c r="G315" s="213" t="str">
        <f t="shared" si="11"/>
        <v/>
      </c>
    </row>
    <row r="316" spans="1:7" x14ac:dyDescent="0.25">
      <c r="A316" s="186" t="s">
        <v>1804</v>
      </c>
      <c r="B316" s="203" t="s">
        <v>3288</v>
      </c>
      <c r="C316" s="305">
        <v>0</v>
      </c>
      <c r="D316" s="312">
        <v>0</v>
      </c>
      <c r="E316" s="191"/>
      <c r="F316" s="213">
        <f t="shared" si="10"/>
        <v>0</v>
      </c>
      <c r="G316" s="213" t="str">
        <f t="shared" si="11"/>
        <v/>
      </c>
    </row>
    <row r="317" spans="1:7" x14ac:dyDescent="0.25">
      <c r="A317" s="186" t="s">
        <v>1805</v>
      </c>
      <c r="B317" s="203" t="s">
        <v>3289</v>
      </c>
      <c r="C317" s="305">
        <v>0</v>
      </c>
      <c r="D317" s="312">
        <v>0</v>
      </c>
      <c r="E317" s="191"/>
      <c r="F317" s="213">
        <f t="shared" si="10"/>
        <v>0</v>
      </c>
      <c r="G317" s="213" t="str">
        <f t="shared" si="11"/>
        <v/>
      </c>
    </row>
    <row r="318" spans="1:7" x14ac:dyDescent="0.25">
      <c r="A318" s="186" t="s">
        <v>1806</v>
      </c>
      <c r="B318" s="203" t="s">
        <v>609</v>
      </c>
      <c r="C318" s="305" t="s">
        <v>83</v>
      </c>
      <c r="D318" s="312" t="s">
        <v>83</v>
      </c>
      <c r="E318" s="191"/>
      <c r="F318" s="213" t="str">
        <f t="shared" si="10"/>
        <v/>
      </c>
      <c r="G318" s="213" t="str">
        <f>IF($D$327=0,"",IF(D318="[for completion]","",IF(D318="","",D318/$D$327)))</f>
        <v/>
      </c>
    </row>
    <row r="319" spans="1:7" x14ac:dyDescent="0.25">
      <c r="A319" s="186" t="s">
        <v>1807</v>
      </c>
      <c r="B319" s="203" t="s">
        <v>609</v>
      </c>
      <c r="C319" s="305" t="s">
        <v>83</v>
      </c>
      <c r="D319" s="312" t="s">
        <v>83</v>
      </c>
      <c r="E319" s="191"/>
      <c r="F319" s="213" t="str">
        <f t="shared" si="10"/>
        <v/>
      </c>
      <c r="G319" s="213" t="str">
        <f t="shared" si="11"/>
        <v/>
      </c>
    </row>
    <row r="320" spans="1:7" x14ac:dyDescent="0.25">
      <c r="A320" s="186" t="s">
        <v>1808</v>
      </c>
      <c r="B320" s="203" t="s">
        <v>609</v>
      </c>
      <c r="C320" s="305" t="s">
        <v>83</v>
      </c>
      <c r="D320" s="312" t="s">
        <v>83</v>
      </c>
      <c r="E320" s="191"/>
      <c r="F320" s="213" t="str">
        <f t="shared" si="10"/>
        <v/>
      </c>
      <c r="G320" s="213" t="str">
        <f t="shared" si="11"/>
        <v/>
      </c>
    </row>
    <row r="321" spans="1:7" x14ac:dyDescent="0.25">
      <c r="A321" s="186" t="s">
        <v>1809</v>
      </c>
      <c r="B321" s="203" t="s">
        <v>609</v>
      </c>
      <c r="C321" s="305" t="s">
        <v>83</v>
      </c>
      <c r="D321" s="312" t="s">
        <v>83</v>
      </c>
      <c r="E321" s="191"/>
      <c r="F321" s="213" t="str">
        <f t="shared" si="10"/>
        <v/>
      </c>
      <c r="G321" s="213" t="str">
        <f t="shared" si="11"/>
        <v/>
      </c>
    </row>
    <row r="322" spans="1:7" x14ac:dyDescent="0.25">
      <c r="A322" s="186" t="s">
        <v>1810</v>
      </c>
      <c r="B322" s="203" t="s">
        <v>609</v>
      </c>
      <c r="C322" s="305" t="s">
        <v>83</v>
      </c>
      <c r="D322" s="312" t="s">
        <v>83</v>
      </c>
      <c r="E322" s="191"/>
      <c r="F322" s="213" t="str">
        <f t="shared" si="10"/>
        <v/>
      </c>
      <c r="G322" s="213" t="str">
        <f t="shared" si="11"/>
        <v/>
      </c>
    </row>
    <row r="323" spans="1:7" x14ac:dyDescent="0.25">
      <c r="A323" s="186" t="s">
        <v>1811</v>
      </c>
      <c r="B323" s="203" t="s">
        <v>609</v>
      </c>
      <c r="C323" s="305" t="s">
        <v>83</v>
      </c>
      <c r="D323" s="312" t="s">
        <v>83</v>
      </c>
      <c r="E323" s="191"/>
      <c r="F323" s="213" t="str">
        <f t="shared" si="10"/>
        <v/>
      </c>
      <c r="G323" s="213" t="str">
        <f t="shared" si="11"/>
        <v/>
      </c>
    </row>
    <row r="324" spans="1:7" x14ac:dyDescent="0.25">
      <c r="A324" s="186" t="s">
        <v>1812</v>
      </c>
      <c r="B324" s="203" t="s">
        <v>609</v>
      </c>
      <c r="C324" s="305" t="s">
        <v>83</v>
      </c>
      <c r="D324" s="312" t="s">
        <v>83</v>
      </c>
      <c r="E324" s="191"/>
      <c r="F324" s="213" t="str">
        <f t="shared" si="10"/>
        <v/>
      </c>
      <c r="G324" s="213" t="str">
        <f t="shared" si="11"/>
        <v/>
      </c>
    </row>
    <row r="325" spans="1:7" x14ac:dyDescent="0.25">
      <c r="A325" s="186" t="s">
        <v>1813</v>
      </c>
      <c r="B325" s="203" t="s">
        <v>609</v>
      </c>
      <c r="C325" s="305" t="s">
        <v>83</v>
      </c>
      <c r="D325" s="312" t="s">
        <v>83</v>
      </c>
      <c r="E325" s="191"/>
      <c r="F325" s="213" t="str">
        <f t="shared" si="10"/>
        <v/>
      </c>
      <c r="G325" s="213" t="str">
        <f t="shared" si="11"/>
        <v/>
      </c>
    </row>
    <row r="326" spans="1:7" x14ac:dyDescent="0.25">
      <c r="A326" s="186" t="s">
        <v>1814</v>
      </c>
      <c r="B326" s="203" t="s">
        <v>1953</v>
      </c>
      <c r="C326" s="305">
        <v>254.1</v>
      </c>
      <c r="D326" s="312">
        <v>0</v>
      </c>
      <c r="E326" s="191"/>
      <c r="F326" s="213">
        <f t="shared" si="10"/>
        <v>0.79580331976197927</v>
      </c>
      <c r="G326" s="213" t="str">
        <f t="shared" si="11"/>
        <v/>
      </c>
    </row>
    <row r="327" spans="1:7" x14ac:dyDescent="0.25">
      <c r="A327" s="186" t="s">
        <v>1815</v>
      </c>
      <c r="B327" s="193" t="s">
        <v>149</v>
      </c>
      <c r="C327" s="159">
        <f>SUM(C309:C326)</f>
        <v>319.3</v>
      </c>
      <c r="D327" s="160">
        <f>SUM(D309:D326)</f>
        <v>0</v>
      </c>
      <c r="E327" s="191"/>
      <c r="F327" s="218">
        <f>SUM(F319:F326)</f>
        <v>0.79580331976197927</v>
      </c>
      <c r="G327" s="218">
        <f>SUM(G319:G326)</f>
        <v>0</v>
      </c>
    </row>
    <row r="328" spans="1:7" x14ac:dyDescent="0.25">
      <c r="A328" s="186" t="s">
        <v>1816</v>
      </c>
      <c r="B328" s="193"/>
      <c r="C328" s="186"/>
      <c r="D328" s="186"/>
      <c r="E328" s="191"/>
      <c r="F328" s="191"/>
      <c r="G328" s="191"/>
    </row>
    <row r="329" spans="1:7" x14ac:dyDescent="0.25">
      <c r="A329" s="186" t="s">
        <v>1817</v>
      </c>
      <c r="B329" s="193"/>
      <c r="C329" s="186"/>
      <c r="D329" s="186"/>
      <c r="E329" s="191"/>
      <c r="F329" s="191"/>
      <c r="G329" s="191"/>
    </row>
    <row r="330" spans="1:7" x14ac:dyDescent="0.25">
      <c r="A330" s="186" t="s">
        <v>1818</v>
      </c>
      <c r="B330" s="193"/>
      <c r="C330" s="186"/>
      <c r="D330" s="186"/>
      <c r="E330" s="191"/>
      <c r="F330" s="191"/>
      <c r="G330" s="191"/>
    </row>
    <row r="331" spans="1:7" s="228" customFormat="1" x14ac:dyDescent="0.25">
      <c r="A331" s="83"/>
      <c r="B331" s="83" t="s">
        <v>2119</v>
      </c>
      <c r="C331" s="83" t="s">
        <v>114</v>
      </c>
      <c r="D331" s="83" t="s">
        <v>1537</v>
      </c>
      <c r="E331" s="83"/>
      <c r="F331" s="83" t="s">
        <v>516</v>
      </c>
      <c r="G331" s="83" t="s">
        <v>1796</v>
      </c>
    </row>
    <row r="332" spans="1:7" s="228" customFormat="1" x14ac:dyDescent="0.25">
      <c r="A332" s="245" t="s">
        <v>1819</v>
      </c>
      <c r="B332" s="203" t="s">
        <v>3290</v>
      </c>
      <c r="C332" s="305">
        <v>12.7</v>
      </c>
      <c r="D332" s="312">
        <v>0</v>
      </c>
      <c r="E332" s="230"/>
      <c r="F332" s="213">
        <f>IF($C$350=0,"",IF(C332="[for completion]","",IF(C332="","",C332/$C$350)))</f>
        <v>3.976205385097057E-2</v>
      </c>
      <c r="G332" s="213" t="str">
        <f>IF($D$350=0,"",IF(D332="[for completion]","",IF(D332="","",D332/$D$350)))</f>
        <v/>
      </c>
    </row>
    <row r="333" spans="1:7" s="228" customFormat="1" x14ac:dyDescent="0.25">
      <c r="A333" s="245" t="s">
        <v>1820</v>
      </c>
      <c r="B333" s="203" t="s">
        <v>3291</v>
      </c>
      <c r="C333" s="305">
        <v>43.7</v>
      </c>
      <c r="D333" s="312">
        <v>0</v>
      </c>
      <c r="E333" s="230"/>
      <c r="F333" s="213">
        <f t="shared" ref="F333:F349" si="12">IF($C$350=0,"",IF(C333="[for completion]","",IF(C333="","",C333/$C$350)))</f>
        <v>0.13681903569192239</v>
      </c>
      <c r="G333" s="213" t="str">
        <f t="shared" ref="G333:G349" si="13">IF($D$350=0,"",IF(D333="[for completion]","",IF(D333="","",D333/$D$350)))</f>
        <v/>
      </c>
    </row>
    <row r="334" spans="1:7" s="228" customFormat="1" x14ac:dyDescent="0.25">
      <c r="A334" s="245" t="s">
        <v>1821</v>
      </c>
      <c r="B334" s="203" t="s">
        <v>3292</v>
      </c>
      <c r="C334" s="305">
        <v>245</v>
      </c>
      <c r="D334" s="312">
        <v>0</v>
      </c>
      <c r="E334" s="230"/>
      <c r="F334" s="213">
        <f t="shared" si="12"/>
        <v>0.76706324358171574</v>
      </c>
      <c r="G334" s="213" t="str">
        <f t="shared" si="13"/>
        <v/>
      </c>
    </row>
    <row r="335" spans="1:7" s="228" customFormat="1" x14ac:dyDescent="0.25">
      <c r="A335" s="245" t="s">
        <v>1822</v>
      </c>
      <c r="B335" s="203" t="s">
        <v>3293</v>
      </c>
      <c r="C335" s="305">
        <v>0</v>
      </c>
      <c r="D335" s="312">
        <v>0</v>
      </c>
      <c r="E335" s="230"/>
      <c r="F335" s="213">
        <f t="shared" si="12"/>
        <v>0</v>
      </c>
      <c r="G335" s="213" t="str">
        <f t="shared" si="13"/>
        <v/>
      </c>
    </row>
    <row r="336" spans="1:7" s="228" customFormat="1" x14ac:dyDescent="0.25">
      <c r="A336" s="245" t="s">
        <v>1823</v>
      </c>
      <c r="B336" s="203" t="s">
        <v>3294</v>
      </c>
      <c r="C336" s="305">
        <v>0</v>
      </c>
      <c r="D336" s="312">
        <v>0</v>
      </c>
      <c r="E336" s="230"/>
      <c r="F336" s="213">
        <f t="shared" si="12"/>
        <v>0</v>
      </c>
      <c r="G336" s="213" t="str">
        <f t="shared" si="13"/>
        <v/>
      </c>
    </row>
    <row r="337" spans="1:7" s="228" customFormat="1" x14ac:dyDescent="0.25">
      <c r="A337" s="245" t="s">
        <v>1824</v>
      </c>
      <c r="B337" s="203" t="s">
        <v>3295</v>
      </c>
      <c r="C337" s="305">
        <v>0</v>
      </c>
      <c r="D337" s="312">
        <v>0</v>
      </c>
      <c r="E337" s="230"/>
      <c r="F337" s="213">
        <f t="shared" si="12"/>
        <v>0</v>
      </c>
      <c r="G337" s="213" t="str">
        <f t="shared" si="13"/>
        <v/>
      </c>
    </row>
    <row r="338" spans="1:7" s="228" customFormat="1" x14ac:dyDescent="0.25">
      <c r="A338" s="245" t="s">
        <v>1825</v>
      </c>
      <c r="B338" s="203" t="s">
        <v>3296</v>
      </c>
      <c r="C338" s="305">
        <v>0</v>
      </c>
      <c r="D338" s="312">
        <v>0</v>
      </c>
      <c r="E338" s="230"/>
      <c r="F338" s="213">
        <f t="shared" si="12"/>
        <v>0</v>
      </c>
      <c r="G338" s="213" t="str">
        <f t="shared" si="13"/>
        <v/>
      </c>
    </row>
    <row r="339" spans="1:7" s="228" customFormat="1" x14ac:dyDescent="0.25">
      <c r="A339" s="245" t="s">
        <v>1826</v>
      </c>
      <c r="B339" s="203" t="s">
        <v>3297</v>
      </c>
      <c r="C339" s="305">
        <v>0</v>
      </c>
      <c r="D339" s="312">
        <v>0</v>
      </c>
      <c r="E339" s="230"/>
      <c r="F339" s="213">
        <f t="shared" si="12"/>
        <v>0</v>
      </c>
      <c r="G339" s="213" t="str">
        <f t="shared" si="13"/>
        <v/>
      </c>
    </row>
    <row r="340" spans="1:7" s="228" customFormat="1" x14ac:dyDescent="0.25">
      <c r="A340" s="245" t="s">
        <v>1827</v>
      </c>
      <c r="B340" s="203" t="s">
        <v>3298</v>
      </c>
      <c r="C340" s="305">
        <v>0</v>
      </c>
      <c r="D340" s="312">
        <v>0</v>
      </c>
      <c r="E340" s="230"/>
      <c r="F340" s="213">
        <f t="shared" si="12"/>
        <v>0</v>
      </c>
      <c r="G340" s="213" t="str">
        <f t="shared" si="13"/>
        <v/>
      </c>
    </row>
    <row r="341" spans="1:7" s="228" customFormat="1" x14ac:dyDescent="0.25">
      <c r="A341" s="245" t="s">
        <v>1828</v>
      </c>
      <c r="B341" s="203" t="s">
        <v>609</v>
      </c>
      <c r="C341" s="305" t="s">
        <v>83</v>
      </c>
      <c r="D341" s="312" t="s">
        <v>83</v>
      </c>
      <c r="E341" s="230"/>
      <c r="F341" s="213" t="str">
        <f t="shared" si="12"/>
        <v/>
      </c>
      <c r="G341" s="213" t="str">
        <f t="shared" si="13"/>
        <v/>
      </c>
    </row>
    <row r="342" spans="1:7" s="228" customFormat="1" x14ac:dyDescent="0.25">
      <c r="A342" s="245" t="s">
        <v>2077</v>
      </c>
      <c r="B342" s="203" t="s">
        <v>609</v>
      </c>
      <c r="C342" s="305" t="s">
        <v>83</v>
      </c>
      <c r="D342" s="312" t="s">
        <v>83</v>
      </c>
      <c r="E342" s="230"/>
      <c r="F342" s="213" t="str">
        <f t="shared" si="12"/>
        <v/>
      </c>
      <c r="G342" s="213" t="str">
        <f t="shared" si="13"/>
        <v/>
      </c>
    </row>
    <row r="343" spans="1:7" s="228" customFormat="1" x14ac:dyDescent="0.25">
      <c r="A343" s="245" t="s">
        <v>2103</v>
      </c>
      <c r="B343" s="203" t="s">
        <v>609</v>
      </c>
      <c r="C343" s="305" t="s">
        <v>83</v>
      </c>
      <c r="D343" s="312" t="s">
        <v>83</v>
      </c>
      <c r="E343" s="230"/>
      <c r="F343" s="213" t="str">
        <f t="shared" si="12"/>
        <v/>
      </c>
      <c r="G343" s="213" t="str">
        <f t="shared" si="13"/>
        <v/>
      </c>
    </row>
    <row r="344" spans="1:7" s="228" customFormat="1" x14ac:dyDescent="0.25">
      <c r="A344" s="245" t="s">
        <v>2104</v>
      </c>
      <c r="B344" s="203" t="s">
        <v>609</v>
      </c>
      <c r="C344" s="305" t="s">
        <v>83</v>
      </c>
      <c r="D344" s="312" t="s">
        <v>83</v>
      </c>
      <c r="E344" s="230"/>
      <c r="F344" s="213" t="str">
        <f t="shared" si="12"/>
        <v/>
      </c>
      <c r="G344" s="213" t="str">
        <f t="shared" si="13"/>
        <v/>
      </c>
    </row>
    <row r="345" spans="1:7" s="228" customFormat="1" x14ac:dyDescent="0.25">
      <c r="A345" s="245" t="s">
        <v>2105</v>
      </c>
      <c r="B345" s="203" t="s">
        <v>609</v>
      </c>
      <c r="C345" s="305" t="s">
        <v>83</v>
      </c>
      <c r="D345" s="312" t="s">
        <v>83</v>
      </c>
      <c r="E345" s="230"/>
      <c r="F345" s="213" t="str">
        <f t="shared" si="12"/>
        <v/>
      </c>
      <c r="G345" s="213" t="str">
        <f t="shared" si="13"/>
        <v/>
      </c>
    </row>
    <row r="346" spans="1:7" s="228" customFormat="1" x14ac:dyDescent="0.25">
      <c r="A346" s="245" t="s">
        <v>2106</v>
      </c>
      <c r="B346" s="203" t="s">
        <v>609</v>
      </c>
      <c r="C346" s="305" t="s">
        <v>83</v>
      </c>
      <c r="D346" s="312" t="s">
        <v>83</v>
      </c>
      <c r="E346" s="230"/>
      <c r="F346" s="213" t="str">
        <f t="shared" si="12"/>
        <v/>
      </c>
      <c r="G346" s="213" t="str">
        <f t="shared" si="13"/>
        <v/>
      </c>
    </row>
    <row r="347" spans="1:7" s="228" customFormat="1" x14ac:dyDescent="0.25">
      <c r="A347" s="245" t="s">
        <v>2107</v>
      </c>
      <c r="B347" s="203" t="s">
        <v>609</v>
      </c>
      <c r="C347" s="305" t="s">
        <v>83</v>
      </c>
      <c r="D347" s="312" t="s">
        <v>83</v>
      </c>
      <c r="E347" s="230"/>
      <c r="F347" s="213" t="str">
        <f t="shared" si="12"/>
        <v/>
      </c>
      <c r="G347" s="213" t="str">
        <f t="shared" si="13"/>
        <v/>
      </c>
    </row>
    <row r="348" spans="1:7" s="228" customFormat="1" x14ac:dyDescent="0.25">
      <c r="A348" s="245" t="s">
        <v>2108</v>
      </c>
      <c r="B348" s="203" t="s">
        <v>609</v>
      </c>
      <c r="C348" s="305" t="s">
        <v>83</v>
      </c>
      <c r="D348" s="312" t="s">
        <v>83</v>
      </c>
      <c r="E348" s="230"/>
      <c r="F348" s="213" t="str">
        <f t="shared" si="12"/>
        <v/>
      </c>
      <c r="G348" s="213" t="str">
        <f t="shared" si="13"/>
        <v/>
      </c>
    </row>
    <row r="349" spans="1:7" s="228" customFormat="1" x14ac:dyDescent="0.25">
      <c r="A349" s="245" t="s">
        <v>2109</v>
      </c>
      <c r="B349" s="203" t="s">
        <v>1953</v>
      </c>
      <c r="C349" s="305">
        <v>18</v>
      </c>
      <c r="D349" s="312">
        <v>0</v>
      </c>
      <c r="E349" s="230"/>
      <c r="F349" s="213">
        <f t="shared" si="12"/>
        <v>5.6355666875391362E-2</v>
      </c>
      <c r="G349" s="213" t="str">
        <f t="shared" si="13"/>
        <v/>
      </c>
    </row>
    <row r="350" spans="1:7" s="228" customFormat="1" x14ac:dyDescent="0.25">
      <c r="A350" s="245" t="s">
        <v>2110</v>
      </c>
      <c r="B350" s="231" t="s">
        <v>149</v>
      </c>
      <c r="C350" s="159">
        <f>SUM(C332:C349)</f>
        <v>319.39999999999998</v>
      </c>
      <c r="D350" s="160">
        <f>SUM(D332:D349)</f>
        <v>0</v>
      </c>
      <c r="E350" s="230"/>
      <c r="F350" s="218">
        <f>SUM(F332:F349)</f>
        <v>1</v>
      </c>
      <c r="G350" s="218">
        <f>SUM(G332:G349)</f>
        <v>0</v>
      </c>
    </row>
    <row r="351" spans="1:7" s="228" customFormat="1" x14ac:dyDescent="0.25">
      <c r="A351" s="245" t="s">
        <v>1829</v>
      </c>
      <c r="B351" s="231"/>
      <c r="C351" s="245"/>
      <c r="D351" s="245"/>
      <c r="E351" s="230"/>
      <c r="F351" s="230"/>
      <c r="G351" s="230"/>
    </row>
    <row r="352" spans="1:7" s="228" customFormat="1" x14ac:dyDescent="0.25">
      <c r="A352" s="245" t="s">
        <v>2111</v>
      </c>
      <c r="B352" s="231"/>
      <c r="C352" s="245"/>
      <c r="D352" s="245"/>
      <c r="E352" s="230"/>
      <c r="F352" s="230"/>
      <c r="G352" s="230"/>
    </row>
    <row r="353" spans="1:7" x14ac:dyDescent="0.25">
      <c r="A353" s="83"/>
      <c r="B353" s="83" t="s">
        <v>2465</v>
      </c>
      <c r="C353" s="83" t="s">
        <v>114</v>
      </c>
      <c r="D353" s="83" t="s">
        <v>1537</v>
      </c>
      <c r="E353" s="83"/>
      <c r="F353" s="83" t="s">
        <v>516</v>
      </c>
      <c r="G353" s="83" t="s">
        <v>2468</v>
      </c>
    </row>
    <row r="354" spans="1:7" x14ac:dyDescent="0.25">
      <c r="A354" s="186" t="s">
        <v>1830</v>
      </c>
      <c r="B354" s="193" t="s">
        <v>1528</v>
      </c>
      <c r="C354" s="305">
        <v>0</v>
      </c>
      <c r="D354" s="312">
        <v>0</v>
      </c>
      <c r="E354" s="191"/>
      <c r="F354" s="213">
        <f>IF($C$364=0,"",IF(C354="[for completion]","",IF(C354="","",C354/$C$364)))</f>
        <v>0</v>
      </c>
      <c r="G354" s="213" t="str">
        <f>IF($D$364=0,"",IF(D354="[for completion]","",IF(D354="","",D354/$D$364)))</f>
        <v/>
      </c>
    </row>
    <row r="355" spans="1:7" x14ac:dyDescent="0.25">
      <c r="A355" s="245" t="s">
        <v>1831</v>
      </c>
      <c r="B355" s="193" t="s">
        <v>1529</v>
      </c>
      <c r="C355" s="305">
        <v>0</v>
      </c>
      <c r="D355" s="312">
        <v>0</v>
      </c>
      <c r="E355" s="191"/>
      <c r="F355" s="213">
        <f t="shared" ref="F355:F363" si="14">IF($C$364=0,"",IF(C355="[for completion]","",IF(C355="","",C355/$C$364)))</f>
        <v>0</v>
      </c>
      <c r="G355" s="213" t="str">
        <f t="shared" ref="G355:G363" si="15">IF($D$364=0,"",IF(D355="[for completion]","",IF(D355="","",D355/$D$364)))</f>
        <v/>
      </c>
    </row>
    <row r="356" spans="1:7" x14ac:dyDescent="0.25">
      <c r="A356" s="245" t="s">
        <v>1832</v>
      </c>
      <c r="B356" s="193" t="s">
        <v>1530</v>
      </c>
      <c r="C356" s="305">
        <v>10.4</v>
      </c>
      <c r="D356" s="312">
        <v>0</v>
      </c>
      <c r="E356" s="191"/>
      <c r="F356" s="213">
        <f t="shared" si="14"/>
        <v>3.2561051972448345E-2</v>
      </c>
      <c r="G356" s="213" t="str">
        <f>IF($D$364=0,"",IF(D356="[for completion]","",IF(D356="","",D356/$D$364)))</f>
        <v/>
      </c>
    </row>
    <row r="357" spans="1:7" x14ac:dyDescent="0.25">
      <c r="A357" s="245" t="s">
        <v>1833</v>
      </c>
      <c r="B357" s="193" t="s">
        <v>1531</v>
      </c>
      <c r="C357" s="305">
        <v>12.8</v>
      </c>
      <c r="D357" s="312">
        <v>0</v>
      </c>
      <c r="E357" s="191"/>
      <c r="F357" s="213">
        <f t="shared" si="14"/>
        <v>4.0075140889167193E-2</v>
      </c>
      <c r="G357" s="213" t="str">
        <f t="shared" si="15"/>
        <v/>
      </c>
    </row>
    <row r="358" spans="1:7" x14ac:dyDescent="0.25">
      <c r="A358" s="245" t="s">
        <v>1834</v>
      </c>
      <c r="B358" s="193" t="s">
        <v>1532</v>
      </c>
      <c r="C358" s="305">
        <v>16.100000000000001</v>
      </c>
      <c r="D358" s="312">
        <v>0</v>
      </c>
      <c r="E358" s="191"/>
      <c r="F358" s="213">
        <f>IF($C$364=0,"",IF(C358="[for completion]","",IF(C358="","",C358/$C$364)))</f>
        <v>5.0407013149655615E-2</v>
      </c>
      <c r="G358" s="213" t="str">
        <f t="shared" si="15"/>
        <v/>
      </c>
    </row>
    <row r="359" spans="1:7" x14ac:dyDescent="0.25">
      <c r="A359" s="245" t="s">
        <v>1835</v>
      </c>
      <c r="B359" s="193" t="s">
        <v>1533</v>
      </c>
      <c r="C359" s="305">
        <v>4.6000000000000014</v>
      </c>
      <c r="D359" s="312">
        <v>0</v>
      </c>
      <c r="E359" s="191"/>
      <c r="F359" s="213">
        <f t="shared" si="14"/>
        <v>1.4402003757044464E-2</v>
      </c>
      <c r="G359" s="213" t="str">
        <f>IF($D$364=0,"",IF(D359="[for completion]","",IF(D359="","",D359/$D$364)))</f>
        <v/>
      </c>
    </row>
    <row r="360" spans="1:7" x14ac:dyDescent="0.25">
      <c r="A360" s="245" t="s">
        <v>1947</v>
      </c>
      <c r="B360" s="193" t="s">
        <v>1534</v>
      </c>
      <c r="C360" s="305">
        <v>24.7</v>
      </c>
      <c r="D360" s="312">
        <v>0</v>
      </c>
      <c r="E360" s="191"/>
      <c r="F360" s="213">
        <f t="shared" si="14"/>
        <v>7.7332498434564814E-2</v>
      </c>
      <c r="G360" s="213" t="str">
        <f t="shared" si="15"/>
        <v/>
      </c>
    </row>
    <row r="361" spans="1:7" x14ac:dyDescent="0.25">
      <c r="A361" s="245" t="s">
        <v>1948</v>
      </c>
      <c r="B361" s="193" t="s">
        <v>1535</v>
      </c>
      <c r="C361" s="305">
        <v>4.3</v>
      </c>
      <c r="D361" s="312">
        <v>0</v>
      </c>
      <c r="E361" s="191"/>
      <c r="F361" s="213">
        <f t="shared" si="14"/>
        <v>1.3462742642454603E-2</v>
      </c>
      <c r="G361" s="213" t="str">
        <f t="shared" si="15"/>
        <v/>
      </c>
    </row>
    <row r="362" spans="1:7" x14ac:dyDescent="0.25">
      <c r="A362" s="245" t="s">
        <v>2116</v>
      </c>
      <c r="B362" s="193" t="s">
        <v>1536</v>
      </c>
      <c r="C362" s="305">
        <v>246.5</v>
      </c>
      <c r="D362" s="312">
        <v>0</v>
      </c>
      <c r="E362" s="191"/>
      <c r="F362" s="213">
        <f t="shared" si="14"/>
        <v>0.77175954915466505</v>
      </c>
      <c r="G362" s="213" t="str">
        <f t="shared" si="15"/>
        <v/>
      </c>
    </row>
    <row r="363" spans="1:7" s="228" customFormat="1" x14ac:dyDescent="0.25">
      <c r="A363" s="245" t="s">
        <v>2117</v>
      </c>
      <c r="B363" s="231" t="s">
        <v>1953</v>
      </c>
      <c r="C363" s="305">
        <v>0</v>
      </c>
      <c r="D363" s="312">
        <v>0</v>
      </c>
      <c r="E363" s="230"/>
      <c r="F363" s="213">
        <f t="shared" si="14"/>
        <v>0</v>
      </c>
      <c r="G363" s="213" t="str">
        <f t="shared" si="15"/>
        <v/>
      </c>
    </row>
    <row r="364" spans="1:7" x14ac:dyDescent="0.25">
      <c r="A364" s="245" t="s">
        <v>2118</v>
      </c>
      <c r="B364" s="193" t="s">
        <v>149</v>
      </c>
      <c r="C364" s="159">
        <v>319.39999999999998</v>
      </c>
      <c r="D364" s="160">
        <v>0</v>
      </c>
      <c r="E364" s="191"/>
      <c r="F364" s="218">
        <f>SUM(F354:F363)</f>
        <v>1</v>
      </c>
      <c r="G364" s="218">
        <f>SUM(G354:G363)</f>
        <v>0</v>
      </c>
    </row>
    <row r="365" spans="1:7" x14ac:dyDescent="0.25">
      <c r="A365" s="186" t="s">
        <v>1836</v>
      </c>
      <c r="B365" s="193"/>
      <c r="C365" s="186"/>
      <c r="D365" s="186"/>
      <c r="E365" s="191"/>
      <c r="F365" s="191"/>
      <c r="G365" s="191"/>
    </row>
    <row r="366" spans="1:7" x14ac:dyDescent="0.25">
      <c r="A366" s="83"/>
      <c r="B366" s="83" t="s">
        <v>2112</v>
      </c>
      <c r="C366" s="83" t="s">
        <v>114</v>
      </c>
      <c r="D366" s="83" t="s">
        <v>1537</v>
      </c>
      <c r="E366" s="83"/>
      <c r="F366" s="83" t="s">
        <v>516</v>
      </c>
      <c r="G366" s="83" t="s">
        <v>2468</v>
      </c>
    </row>
    <row r="367" spans="1:7" x14ac:dyDescent="0.25">
      <c r="A367" s="229" t="s">
        <v>1949</v>
      </c>
      <c r="B367" s="231" t="s">
        <v>1941</v>
      </c>
      <c r="C367" s="305">
        <v>0</v>
      </c>
      <c r="D367" s="312">
        <v>0</v>
      </c>
      <c r="E367" s="230"/>
      <c r="F367" s="213">
        <f>IF($C$374=0,"",IF(C367="[for completion]","",IF(C367="","",C367/$C$374)))</f>
        <v>0</v>
      </c>
      <c r="G367" s="213" t="str">
        <f>IF($D$374=0,"",IF(D367="[for completion]","",IF(D367="","",D367/$D$374)))</f>
        <v/>
      </c>
    </row>
    <row r="368" spans="1:7" x14ac:dyDescent="0.25">
      <c r="A368" s="245" t="s">
        <v>1950</v>
      </c>
      <c r="B368" s="236" t="s">
        <v>1942</v>
      </c>
      <c r="C368" s="305">
        <v>0</v>
      </c>
      <c r="D368" s="312">
        <v>0</v>
      </c>
      <c r="E368" s="230"/>
      <c r="F368" s="213">
        <f t="shared" ref="F368:F373" si="16">IF($C$374=0,"",IF(C368="[for completion]","",IF(C368="","",C368/$C$374)))</f>
        <v>0</v>
      </c>
      <c r="G368" s="213" t="str">
        <f t="shared" ref="G368:G373" si="17">IF($D$374=0,"",IF(D368="[for completion]","",IF(D368="","",D368/$D$374)))</f>
        <v/>
      </c>
    </row>
    <row r="369" spans="1:7" x14ac:dyDescent="0.25">
      <c r="A369" s="245" t="s">
        <v>1951</v>
      </c>
      <c r="B369" s="231" t="s">
        <v>1943</v>
      </c>
      <c r="C369" s="305">
        <v>0</v>
      </c>
      <c r="D369" s="312">
        <v>0</v>
      </c>
      <c r="E369" s="230"/>
      <c r="F369" s="213">
        <f t="shared" si="16"/>
        <v>0</v>
      </c>
      <c r="G369" s="213" t="str">
        <f t="shared" si="17"/>
        <v/>
      </c>
    </row>
    <row r="370" spans="1:7" x14ac:dyDescent="0.25">
      <c r="A370" s="245" t="s">
        <v>1952</v>
      </c>
      <c r="B370" s="231" t="s">
        <v>1944</v>
      </c>
      <c r="C370" s="305">
        <v>0</v>
      </c>
      <c r="D370" s="312">
        <v>0</v>
      </c>
      <c r="E370" s="230"/>
      <c r="F370" s="213">
        <f t="shared" si="16"/>
        <v>0</v>
      </c>
      <c r="G370" s="213" t="str">
        <f t="shared" si="17"/>
        <v/>
      </c>
    </row>
    <row r="371" spans="1:7" x14ac:dyDescent="0.25">
      <c r="A371" s="245" t="s">
        <v>1954</v>
      </c>
      <c r="B371" s="231" t="s">
        <v>1945</v>
      </c>
      <c r="C371" s="305">
        <v>319.39999999999998</v>
      </c>
      <c r="D371" s="312">
        <v>0</v>
      </c>
      <c r="E371" s="230"/>
      <c r="F371" s="213">
        <f t="shared" si="16"/>
        <v>1</v>
      </c>
      <c r="G371" s="213" t="str">
        <f t="shared" si="17"/>
        <v/>
      </c>
    </row>
    <row r="372" spans="1:7" x14ac:dyDescent="0.25">
      <c r="A372" s="245" t="s">
        <v>2113</v>
      </c>
      <c r="B372" s="231" t="s">
        <v>1946</v>
      </c>
      <c r="C372" s="305">
        <v>0</v>
      </c>
      <c r="D372" s="312">
        <v>0</v>
      </c>
      <c r="E372" s="230"/>
      <c r="F372" s="213">
        <f t="shared" si="16"/>
        <v>0</v>
      </c>
      <c r="G372" s="213" t="str">
        <f t="shared" si="17"/>
        <v/>
      </c>
    </row>
    <row r="373" spans="1:7" x14ac:dyDescent="0.25">
      <c r="A373" s="245" t="s">
        <v>2114</v>
      </c>
      <c r="B373" s="231" t="s">
        <v>1538</v>
      </c>
      <c r="C373" s="305">
        <v>0</v>
      </c>
      <c r="D373" s="312">
        <v>0</v>
      </c>
      <c r="E373" s="230"/>
      <c r="F373" s="213">
        <f t="shared" si="16"/>
        <v>0</v>
      </c>
      <c r="G373" s="213" t="str">
        <f t="shared" si="17"/>
        <v/>
      </c>
    </row>
    <row r="374" spans="1:7" x14ac:dyDescent="0.25">
      <c r="A374" s="245" t="s">
        <v>2115</v>
      </c>
      <c r="B374" s="231" t="s">
        <v>149</v>
      </c>
      <c r="C374" s="159">
        <f>SUM(C367:C373)</f>
        <v>319.39999999999998</v>
      </c>
      <c r="D374" s="160">
        <f>SUM(D367:D373)</f>
        <v>0</v>
      </c>
      <c r="E374" s="230"/>
      <c r="F374" s="218">
        <f>SUM(F367:F373)</f>
        <v>1</v>
      </c>
      <c r="G374" s="218">
        <f>SUM(G367:G373)</f>
        <v>0</v>
      </c>
    </row>
    <row r="375" spans="1:7" x14ac:dyDescent="0.25">
      <c r="A375" s="229" t="s">
        <v>1955</v>
      </c>
      <c r="B375" s="231"/>
      <c r="C375" s="229"/>
      <c r="D375" s="229"/>
      <c r="E375" s="230"/>
      <c r="F375" s="230"/>
      <c r="G375" s="230"/>
    </row>
    <row r="376" spans="1:7" x14ac:dyDescent="0.25">
      <c r="A376" s="83"/>
      <c r="B376" s="83" t="s">
        <v>2466</v>
      </c>
      <c r="C376" s="83" t="s">
        <v>114</v>
      </c>
      <c r="D376" s="83" t="s">
        <v>1537</v>
      </c>
      <c r="E376" s="83"/>
      <c r="F376" s="83" t="s">
        <v>516</v>
      </c>
      <c r="G376" s="83" t="s">
        <v>2468</v>
      </c>
    </row>
    <row r="377" spans="1:7" x14ac:dyDescent="0.25">
      <c r="A377" s="229" t="s">
        <v>2095</v>
      </c>
      <c r="B377" s="231" t="s">
        <v>2467</v>
      </c>
      <c r="C377" s="305">
        <v>0</v>
      </c>
      <c r="D377" s="312">
        <v>0</v>
      </c>
      <c r="E377" s="230"/>
      <c r="F377" s="213">
        <f>IF($C$381=0,"",IF(C377="[for completion]","",IF(C377="","",C377/$C$381)))</f>
        <v>0</v>
      </c>
      <c r="G377" s="213" t="str">
        <f>IF($D$381=0,"",IF(D377="[for completion]","",IF(D377="","",D377/$D$381)))</f>
        <v/>
      </c>
    </row>
    <row r="378" spans="1:7" x14ac:dyDescent="0.25">
      <c r="A378" s="245" t="s">
        <v>2096</v>
      </c>
      <c r="B378" s="236" t="s">
        <v>2379</v>
      </c>
      <c r="C378" s="305">
        <v>0</v>
      </c>
      <c r="D378" s="312">
        <v>0</v>
      </c>
      <c r="E378" s="230"/>
      <c r="F378" s="213">
        <f t="shared" ref="F378:F380" si="18">IF($C$381=0,"",IF(C378="[for completion]","",IF(C378="","",C378/$C$381)))</f>
        <v>0</v>
      </c>
      <c r="G378" s="213" t="str">
        <f t="shared" ref="G378:G380" si="19">IF($D$381=0,"",IF(D378="[for completion]","",IF(D378="","",D378/$D$381)))</f>
        <v/>
      </c>
    </row>
    <row r="379" spans="1:7" x14ac:dyDescent="0.25">
      <c r="A379" s="245" t="s">
        <v>2097</v>
      </c>
      <c r="B379" s="231" t="s">
        <v>1538</v>
      </c>
      <c r="C379" s="305">
        <v>0</v>
      </c>
      <c r="D379" s="312">
        <v>0</v>
      </c>
      <c r="E379" s="230"/>
      <c r="F379" s="213">
        <f t="shared" si="18"/>
        <v>0</v>
      </c>
      <c r="G379" s="213" t="str">
        <f>IF($D$381=0,"",IF(D379="[for completion]","",IF(D379="","",D379/$D$381)))</f>
        <v/>
      </c>
    </row>
    <row r="380" spans="1:7" x14ac:dyDescent="0.25">
      <c r="A380" s="245" t="s">
        <v>2098</v>
      </c>
      <c r="B380" s="234" t="s">
        <v>1953</v>
      </c>
      <c r="C380" s="305">
        <v>319.39999999999998</v>
      </c>
      <c r="D380" s="312">
        <v>0</v>
      </c>
      <c r="E380" s="230"/>
      <c r="F380" s="213">
        <f t="shared" si="18"/>
        <v>1</v>
      </c>
      <c r="G380" s="213" t="str">
        <f t="shared" si="19"/>
        <v/>
      </c>
    </row>
    <row r="381" spans="1:7" x14ac:dyDescent="0.25">
      <c r="A381" s="245" t="s">
        <v>2099</v>
      </c>
      <c r="B381" s="231" t="s">
        <v>149</v>
      </c>
      <c r="C381" s="159">
        <f>SUM(C377:C380)</f>
        <v>319.39999999999998</v>
      </c>
      <c r="D381" s="160">
        <f>SUM(D377:D380)</f>
        <v>0</v>
      </c>
      <c r="E381" s="230"/>
      <c r="F381" s="218">
        <f>SUM(F377:F380)</f>
        <v>1</v>
      </c>
      <c r="G381" s="218">
        <f>SUM(G377:G380)</f>
        <v>0</v>
      </c>
    </row>
    <row r="382" spans="1:7" x14ac:dyDescent="0.25">
      <c r="A382" s="229" t="s">
        <v>2100</v>
      </c>
      <c r="B382" s="234"/>
      <c r="C382" s="235"/>
      <c r="D382" s="234"/>
      <c r="E382" s="232"/>
      <c r="F382" s="232"/>
      <c r="G382" s="232"/>
    </row>
    <row r="383" spans="1:7" x14ac:dyDescent="0.25">
      <c r="A383" s="245" t="s">
        <v>2101</v>
      </c>
      <c r="B383" s="196"/>
      <c r="C383" s="211"/>
      <c r="D383" s="196"/>
      <c r="E383" s="194"/>
      <c r="F383" s="194"/>
      <c r="G383" s="194"/>
    </row>
    <row r="384" spans="1:7" s="228" customFormat="1" x14ac:dyDescent="0.25">
      <c r="A384" s="245" t="s">
        <v>2287</v>
      </c>
    </row>
    <row r="385" spans="1:7" x14ac:dyDescent="0.25">
      <c r="A385" s="245" t="s">
        <v>2288</v>
      </c>
    </row>
    <row r="386" spans="1:7" x14ac:dyDescent="0.25">
      <c r="A386" s="245" t="s">
        <v>2289</v>
      </c>
    </row>
    <row r="387" spans="1:7" x14ac:dyDescent="0.25">
      <c r="A387" s="245" t="s">
        <v>2290</v>
      </c>
    </row>
    <row r="388" spans="1:7" x14ac:dyDescent="0.25">
      <c r="A388" s="245" t="s">
        <v>2291</v>
      </c>
    </row>
    <row r="389" spans="1:7" x14ac:dyDescent="0.25">
      <c r="A389" s="245" t="s">
        <v>2292</v>
      </c>
    </row>
    <row r="390" spans="1:7" x14ac:dyDescent="0.25">
      <c r="A390" s="245" t="s">
        <v>2293</v>
      </c>
    </row>
    <row r="391" spans="1:7" x14ac:dyDescent="0.25">
      <c r="A391" s="245" t="s">
        <v>2294</v>
      </c>
      <c r="B391" s="196"/>
      <c r="C391" s="211"/>
      <c r="D391" s="196"/>
      <c r="E391" s="194"/>
      <c r="F391" s="194"/>
      <c r="G391" s="194"/>
    </row>
    <row r="392" spans="1:7" x14ac:dyDescent="0.25">
      <c r="A392" s="245" t="s">
        <v>2295</v>
      </c>
      <c r="B392" s="196"/>
      <c r="C392" s="211"/>
      <c r="D392" s="196"/>
      <c r="E392" s="194"/>
      <c r="F392" s="194"/>
      <c r="G392" s="194"/>
    </row>
    <row r="393" spans="1:7" x14ac:dyDescent="0.25">
      <c r="A393" s="245" t="s">
        <v>2296</v>
      </c>
      <c r="B393" s="196"/>
      <c r="C393" s="211"/>
      <c r="D393" s="196"/>
      <c r="E393" s="194"/>
      <c r="F393" s="194"/>
      <c r="G393" s="194"/>
    </row>
    <row r="394" spans="1:7" x14ac:dyDescent="0.25">
      <c r="A394" s="245" t="s">
        <v>2297</v>
      </c>
      <c r="B394" s="196"/>
      <c r="C394" s="211"/>
      <c r="D394" s="196"/>
      <c r="E394" s="194"/>
      <c r="F394" s="194"/>
      <c r="G394" s="194"/>
    </row>
    <row r="395" spans="1:7" x14ac:dyDescent="0.25">
      <c r="A395" s="245" t="s">
        <v>2298</v>
      </c>
      <c r="B395" s="196"/>
      <c r="C395" s="211"/>
      <c r="D395" s="196"/>
      <c r="E395" s="194"/>
      <c r="F395" s="194"/>
      <c r="G395" s="194"/>
    </row>
    <row r="396" spans="1:7" x14ac:dyDescent="0.25">
      <c r="A396" s="245" t="s">
        <v>2299</v>
      </c>
      <c r="B396" s="196"/>
      <c r="C396" s="211"/>
      <c r="D396" s="196"/>
      <c r="E396" s="194"/>
      <c r="F396" s="194"/>
      <c r="G396" s="194"/>
    </row>
    <row r="397" spans="1:7" x14ac:dyDescent="0.25">
      <c r="A397" s="245" t="s">
        <v>2300</v>
      </c>
      <c r="B397" s="196"/>
      <c r="C397" s="211"/>
      <c r="D397" s="196"/>
      <c r="E397" s="194"/>
      <c r="F397" s="194"/>
      <c r="G397" s="194"/>
    </row>
    <row r="398" spans="1:7" x14ac:dyDescent="0.25">
      <c r="A398" s="245" t="s">
        <v>2301</v>
      </c>
      <c r="B398" s="196"/>
      <c r="C398" s="211"/>
      <c r="D398" s="196"/>
      <c r="E398" s="194"/>
      <c r="F398" s="194"/>
      <c r="G398" s="194"/>
    </row>
    <row r="399" spans="1:7" x14ac:dyDescent="0.25">
      <c r="A399" s="245" t="s">
        <v>2302</v>
      </c>
      <c r="B399" s="196"/>
      <c r="C399" s="211"/>
      <c r="D399" s="196"/>
      <c r="E399" s="194"/>
      <c r="F399" s="194"/>
      <c r="G399" s="194"/>
    </row>
    <row r="400" spans="1:7" x14ac:dyDescent="0.25">
      <c r="A400" s="245" t="s">
        <v>2303</v>
      </c>
      <c r="B400" s="196"/>
      <c r="C400" s="211"/>
      <c r="D400" s="196"/>
      <c r="E400" s="194"/>
      <c r="F400" s="194"/>
      <c r="G400" s="194"/>
    </row>
    <row r="401" spans="1:7" x14ac:dyDescent="0.25">
      <c r="A401" s="245" t="s">
        <v>2304</v>
      </c>
      <c r="B401" s="196"/>
      <c r="C401" s="211"/>
      <c r="D401" s="196"/>
      <c r="E401" s="194"/>
      <c r="F401" s="194"/>
      <c r="G401" s="194"/>
    </row>
    <row r="402" spans="1:7" x14ac:dyDescent="0.25">
      <c r="A402" s="245" t="s">
        <v>2305</v>
      </c>
      <c r="B402" s="196"/>
      <c r="C402" s="211"/>
      <c r="D402" s="196"/>
      <c r="E402" s="194"/>
      <c r="F402" s="194"/>
      <c r="G402" s="194"/>
    </row>
    <row r="403" spans="1:7" x14ac:dyDescent="0.25">
      <c r="A403" s="245" t="s">
        <v>2306</v>
      </c>
      <c r="B403" s="196"/>
      <c r="C403" s="211"/>
      <c r="D403" s="196"/>
      <c r="E403" s="194"/>
      <c r="F403" s="194"/>
      <c r="G403" s="194"/>
    </row>
    <row r="404" spans="1:7" x14ac:dyDescent="0.25">
      <c r="A404" s="245" t="s">
        <v>2307</v>
      </c>
      <c r="B404" s="196"/>
      <c r="C404" s="211"/>
      <c r="D404" s="196"/>
      <c r="E404" s="194"/>
      <c r="F404" s="194"/>
      <c r="G404" s="194"/>
    </row>
    <row r="405" spans="1:7" x14ac:dyDescent="0.25">
      <c r="A405" s="245" t="s">
        <v>2308</v>
      </c>
      <c r="B405" s="196"/>
      <c r="C405" s="211"/>
      <c r="D405" s="196"/>
      <c r="E405" s="194"/>
      <c r="F405" s="194"/>
      <c r="G405" s="194"/>
    </row>
    <row r="406" spans="1:7" x14ac:dyDescent="0.25">
      <c r="A406" s="245" t="s">
        <v>2309</v>
      </c>
      <c r="B406" s="196"/>
      <c r="C406" s="211"/>
      <c r="D406" s="196"/>
      <c r="E406" s="194"/>
      <c r="F406" s="194"/>
      <c r="G406" s="194"/>
    </row>
    <row r="407" spans="1:7" x14ac:dyDescent="0.25">
      <c r="A407" s="245" t="s">
        <v>2310</v>
      </c>
      <c r="B407" s="196"/>
      <c r="C407" s="211"/>
      <c r="D407" s="196"/>
      <c r="E407" s="194"/>
      <c r="F407" s="194"/>
      <c r="G407" s="194"/>
    </row>
    <row r="408" spans="1:7" x14ac:dyDescent="0.25">
      <c r="A408" s="245" t="s">
        <v>2311</v>
      </c>
      <c r="B408" s="196"/>
      <c r="C408" s="211"/>
      <c r="D408" s="196"/>
      <c r="E408" s="194"/>
      <c r="F408" s="194"/>
      <c r="G408" s="194"/>
    </row>
    <row r="409" spans="1:7" x14ac:dyDescent="0.25">
      <c r="A409" s="245" t="s">
        <v>2312</v>
      </c>
      <c r="B409" s="196"/>
      <c r="C409" s="211"/>
      <c r="D409" s="196"/>
      <c r="E409" s="194"/>
      <c r="F409" s="194"/>
      <c r="G409" s="194"/>
    </row>
    <row r="410" spans="1:7" x14ac:dyDescent="0.25">
      <c r="A410" s="245" t="s">
        <v>2313</v>
      </c>
      <c r="B410" s="196"/>
      <c r="C410" s="211"/>
      <c r="D410" s="196"/>
      <c r="E410" s="194"/>
      <c r="F410" s="194"/>
      <c r="G410" s="194"/>
    </row>
    <row r="411" spans="1:7" x14ac:dyDescent="0.25">
      <c r="A411" s="245" t="s">
        <v>2314</v>
      </c>
      <c r="B411" s="196"/>
      <c r="C411" s="211"/>
      <c r="D411" s="196"/>
      <c r="E411" s="194"/>
      <c r="F411" s="194"/>
      <c r="G411" s="194"/>
    </row>
    <row r="412" spans="1:7" x14ac:dyDescent="0.25">
      <c r="A412" s="245" t="s">
        <v>2315</v>
      </c>
      <c r="B412" s="196"/>
      <c r="C412" s="211"/>
      <c r="D412" s="196"/>
      <c r="E412" s="194"/>
      <c r="F412" s="194"/>
      <c r="G412" s="194"/>
    </row>
    <row r="413" spans="1:7" x14ac:dyDescent="0.25">
      <c r="A413" s="245" t="s">
        <v>2316</v>
      </c>
      <c r="B413" s="196"/>
      <c r="C413" s="211"/>
      <c r="D413" s="196"/>
      <c r="E413" s="194"/>
      <c r="F413" s="194"/>
      <c r="G413" s="194"/>
    </row>
    <row r="414" spans="1:7" x14ac:dyDescent="0.25">
      <c r="A414" s="245" t="s">
        <v>2317</v>
      </c>
      <c r="B414" s="196"/>
      <c r="C414" s="211"/>
      <c r="D414" s="196"/>
      <c r="E414" s="194"/>
      <c r="F414" s="194"/>
      <c r="G414" s="194"/>
    </row>
    <row r="415" spans="1:7" x14ac:dyDescent="0.25">
      <c r="A415" s="245" t="s">
        <v>2318</v>
      </c>
      <c r="B415" s="196"/>
      <c r="C415" s="211"/>
      <c r="D415" s="196"/>
      <c r="E415" s="194"/>
      <c r="F415" s="194"/>
      <c r="G415" s="194"/>
    </row>
    <row r="416" spans="1:7" x14ac:dyDescent="0.25">
      <c r="A416" s="245" t="s">
        <v>2319</v>
      </c>
      <c r="B416" s="196"/>
      <c r="C416" s="211"/>
      <c r="D416" s="196"/>
      <c r="E416" s="194"/>
      <c r="F416" s="194"/>
      <c r="G416" s="194"/>
    </row>
    <row r="417" spans="1:7" x14ac:dyDescent="0.25">
      <c r="A417" s="245" t="s">
        <v>2320</v>
      </c>
      <c r="B417" s="196"/>
      <c r="C417" s="211"/>
      <c r="D417" s="196"/>
      <c r="E417" s="194"/>
      <c r="F417" s="194"/>
      <c r="G417" s="194"/>
    </row>
    <row r="418" spans="1:7" x14ac:dyDescent="0.25">
      <c r="A418" s="245" t="s">
        <v>2321</v>
      </c>
      <c r="B418" s="196"/>
      <c r="C418" s="211"/>
      <c r="D418" s="196"/>
      <c r="E418" s="194"/>
      <c r="F418" s="194"/>
      <c r="G418" s="194"/>
    </row>
    <row r="419" spans="1:7" x14ac:dyDescent="0.25">
      <c r="A419" s="245" t="s">
        <v>2322</v>
      </c>
      <c r="B419" s="196"/>
      <c r="C419" s="211"/>
      <c r="D419" s="196"/>
      <c r="E419" s="194"/>
      <c r="F419" s="194"/>
      <c r="G419" s="194"/>
    </row>
    <row r="420" spans="1:7" x14ac:dyDescent="0.25">
      <c r="A420" s="245" t="s">
        <v>2323</v>
      </c>
      <c r="B420" s="196"/>
      <c r="C420" s="211"/>
      <c r="D420" s="196"/>
      <c r="E420" s="194"/>
      <c r="F420" s="194"/>
      <c r="G420" s="194"/>
    </row>
    <row r="421" spans="1:7" x14ac:dyDescent="0.25">
      <c r="A421" s="245" t="s">
        <v>2324</v>
      </c>
      <c r="B421" s="196"/>
      <c r="C421" s="211"/>
      <c r="D421" s="196"/>
      <c r="E421" s="194"/>
      <c r="F421" s="194"/>
      <c r="G421" s="194"/>
    </row>
    <row r="422" spans="1:7" x14ac:dyDescent="0.25">
      <c r="A422" s="245" t="s">
        <v>2325</v>
      </c>
      <c r="B422" s="196"/>
      <c r="C422" s="211"/>
      <c r="D422" s="196"/>
      <c r="E422" s="194"/>
      <c r="F422" s="194"/>
      <c r="G422" s="194"/>
    </row>
    <row r="423" spans="1:7" x14ac:dyDescent="0.25">
      <c r="A423" s="245" t="s">
        <v>2326</v>
      </c>
      <c r="B423" s="196"/>
      <c r="C423" s="211"/>
      <c r="D423" s="196"/>
      <c r="E423" s="194"/>
      <c r="F423" s="194"/>
      <c r="G423" s="194"/>
    </row>
    <row r="424" spans="1:7" x14ac:dyDescent="0.25">
      <c r="A424" s="245" t="s">
        <v>2327</v>
      </c>
      <c r="B424" s="196"/>
      <c r="C424" s="211"/>
      <c r="D424" s="196"/>
      <c r="E424" s="194"/>
      <c r="F424" s="194"/>
      <c r="G424" s="194"/>
    </row>
    <row r="425" spans="1:7" x14ac:dyDescent="0.25">
      <c r="A425" s="245" t="s">
        <v>2328</v>
      </c>
      <c r="B425" s="196"/>
      <c r="C425" s="211"/>
      <c r="D425" s="196"/>
      <c r="E425" s="194"/>
      <c r="F425" s="194"/>
      <c r="G425" s="194"/>
    </row>
    <row r="426" spans="1:7" x14ac:dyDescent="0.25">
      <c r="A426" s="245" t="s">
        <v>2329</v>
      </c>
      <c r="B426" s="196"/>
      <c r="C426" s="211"/>
      <c r="D426" s="196"/>
      <c r="E426" s="194"/>
      <c r="F426" s="194"/>
      <c r="G426" s="194"/>
    </row>
    <row r="427" spans="1:7" x14ac:dyDescent="0.25">
      <c r="A427" s="245" t="s">
        <v>2330</v>
      </c>
      <c r="B427" s="196"/>
      <c r="C427" s="211"/>
      <c r="D427" s="196"/>
      <c r="E427" s="194"/>
      <c r="F427" s="194"/>
      <c r="G427" s="194"/>
    </row>
    <row r="428" spans="1:7" x14ac:dyDescent="0.25">
      <c r="A428" s="245" t="s">
        <v>2331</v>
      </c>
      <c r="B428" s="196"/>
      <c r="C428" s="211"/>
      <c r="D428" s="196"/>
      <c r="E428" s="194"/>
      <c r="F428" s="194"/>
      <c r="G428" s="194"/>
    </row>
    <row r="429" spans="1:7" x14ac:dyDescent="0.25">
      <c r="A429" s="245" t="s">
        <v>2332</v>
      </c>
      <c r="B429" s="196"/>
      <c r="C429" s="211"/>
      <c r="D429" s="196"/>
      <c r="E429" s="194"/>
      <c r="F429" s="194"/>
      <c r="G429" s="194"/>
    </row>
    <row r="430" spans="1:7" x14ac:dyDescent="0.25">
      <c r="A430" s="245" t="s">
        <v>2333</v>
      </c>
      <c r="B430" s="196"/>
      <c r="C430" s="211"/>
      <c r="D430" s="196"/>
      <c r="E430" s="194"/>
      <c r="F430" s="194"/>
      <c r="G430" s="194"/>
    </row>
    <row r="431" spans="1:7" x14ac:dyDescent="0.25">
      <c r="A431" s="245" t="s">
        <v>2334</v>
      </c>
      <c r="B431" s="196"/>
      <c r="C431" s="211"/>
      <c r="D431" s="196"/>
      <c r="E431" s="194"/>
      <c r="F431" s="194"/>
      <c r="G431" s="194"/>
    </row>
    <row r="432" spans="1:7" ht="18.75" x14ac:dyDescent="0.25">
      <c r="A432" s="143"/>
      <c r="B432" s="225" t="s">
        <v>1837</v>
      </c>
      <c r="C432" s="143"/>
      <c r="D432" s="143"/>
      <c r="E432" s="143"/>
      <c r="F432" s="143"/>
      <c r="G432" s="143"/>
    </row>
    <row r="433" spans="1:7" x14ac:dyDescent="0.25">
      <c r="A433" s="83"/>
      <c r="B433" s="83" t="s">
        <v>2196</v>
      </c>
      <c r="C433" s="83" t="s">
        <v>687</v>
      </c>
      <c r="D433" s="83" t="s">
        <v>688</v>
      </c>
      <c r="E433" s="83"/>
      <c r="F433" s="83" t="s">
        <v>517</v>
      </c>
      <c r="G433" s="83" t="s">
        <v>689</v>
      </c>
    </row>
    <row r="434" spans="1:7" x14ac:dyDescent="0.25">
      <c r="A434" s="186" t="s">
        <v>1838</v>
      </c>
      <c r="B434" s="196" t="s">
        <v>691</v>
      </c>
      <c r="C434" s="305">
        <v>17794.2</v>
      </c>
      <c r="D434" s="206">
        <v>217</v>
      </c>
      <c r="E434" s="206"/>
      <c r="F434" s="207"/>
      <c r="G434" s="207"/>
    </row>
    <row r="435" spans="1:7" x14ac:dyDescent="0.25">
      <c r="A435" s="206"/>
      <c r="B435" s="196"/>
      <c r="C435" s="196"/>
      <c r="D435" s="206"/>
      <c r="E435" s="206"/>
      <c r="F435" s="207"/>
      <c r="G435" s="207"/>
    </row>
    <row r="436" spans="1:7" x14ac:dyDescent="0.25">
      <c r="A436" s="196"/>
      <c r="B436" s="196" t="s">
        <v>692</v>
      </c>
      <c r="C436" s="196"/>
      <c r="D436" s="206"/>
      <c r="E436" s="206"/>
      <c r="F436" s="207"/>
      <c r="G436" s="207"/>
    </row>
    <row r="437" spans="1:7" x14ac:dyDescent="0.25">
      <c r="A437" s="196" t="s">
        <v>1839</v>
      </c>
      <c r="B437" s="203" t="s">
        <v>3277</v>
      </c>
      <c r="C437" s="305">
        <v>1.1000000000000001</v>
      </c>
      <c r="D437" s="305">
        <v>10</v>
      </c>
      <c r="E437" s="206"/>
      <c r="F437" s="213">
        <f>IF($C$461=0,"",IF(C437="[for completion]","",IF(C437="","",C437/$C$461)))</f>
        <v>2.8487077225876627E-4</v>
      </c>
      <c r="G437" s="213">
        <f>IF($D$461=0,"",IF(D437="[for completion]","",IF(D437="","",D437/$D$461)))</f>
        <v>4.6082949308755762E-2</v>
      </c>
    </row>
    <row r="438" spans="1:7" x14ac:dyDescent="0.25">
      <c r="A438" s="234" t="s">
        <v>1840</v>
      </c>
      <c r="B438" s="203" t="s">
        <v>3278</v>
      </c>
      <c r="C438" s="305">
        <v>7.7</v>
      </c>
      <c r="D438" s="305">
        <v>12</v>
      </c>
      <c r="E438" s="206"/>
      <c r="F438" s="213">
        <f t="shared" ref="F438:F460" si="20">IF($C$461=0,"",IF(C438="[for completion]","",IF(C438="","",C438/$C$461)))</f>
        <v>1.9940954058113637E-3</v>
      </c>
      <c r="G438" s="213">
        <f t="shared" ref="G438:G460" si="21">IF($D$461=0,"",IF(D438="[for completion]","",IF(D438="","",D438/$D$461)))</f>
        <v>5.5299539170506916E-2</v>
      </c>
    </row>
    <row r="439" spans="1:7" x14ac:dyDescent="0.25">
      <c r="A439" s="234" t="s">
        <v>1841</v>
      </c>
      <c r="B439" s="203" t="s">
        <v>3279</v>
      </c>
      <c r="C439" s="305">
        <v>401.5</v>
      </c>
      <c r="D439" s="305">
        <v>84</v>
      </c>
      <c r="E439" s="206"/>
      <c r="F439" s="213">
        <f t="shared" si="20"/>
        <v>0.10397783187444967</v>
      </c>
      <c r="G439" s="213">
        <f t="shared" si="21"/>
        <v>0.38709677419354838</v>
      </c>
    </row>
    <row r="440" spans="1:7" x14ac:dyDescent="0.25">
      <c r="A440" s="234" t="s">
        <v>1842</v>
      </c>
      <c r="B440" s="203" t="s">
        <v>3280</v>
      </c>
      <c r="C440" s="305">
        <v>3451.1</v>
      </c>
      <c r="D440" s="305">
        <v>111</v>
      </c>
      <c r="E440" s="206"/>
      <c r="F440" s="213">
        <f t="shared" si="20"/>
        <v>0.89374320194748014</v>
      </c>
      <c r="G440" s="213">
        <f t="shared" si="21"/>
        <v>0.51152073732718895</v>
      </c>
    </row>
    <row r="441" spans="1:7" x14ac:dyDescent="0.25">
      <c r="A441" s="234" t="s">
        <v>1843</v>
      </c>
      <c r="B441" s="203" t="s">
        <v>609</v>
      </c>
      <c r="C441" s="305" t="s">
        <v>83</v>
      </c>
      <c r="D441" s="305" t="s">
        <v>83</v>
      </c>
      <c r="E441" s="206"/>
      <c r="F441" s="213" t="str">
        <f t="shared" si="20"/>
        <v/>
      </c>
      <c r="G441" s="213" t="str">
        <f t="shared" si="21"/>
        <v/>
      </c>
    </row>
    <row r="442" spans="1:7" x14ac:dyDescent="0.25">
      <c r="A442" s="234" t="s">
        <v>1844</v>
      </c>
      <c r="B442" s="203" t="s">
        <v>609</v>
      </c>
      <c r="C442" s="305" t="s">
        <v>83</v>
      </c>
      <c r="D442" s="305" t="s">
        <v>83</v>
      </c>
      <c r="E442" s="206"/>
      <c r="F442" s="213" t="str">
        <f t="shared" si="20"/>
        <v/>
      </c>
      <c r="G442" s="213" t="str">
        <f t="shared" si="21"/>
        <v/>
      </c>
    </row>
    <row r="443" spans="1:7" x14ac:dyDescent="0.25">
      <c r="A443" s="234" t="s">
        <v>1845</v>
      </c>
      <c r="B443" s="203" t="s">
        <v>609</v>
      </c>
      <c r="C443" s="305" t="s">
        <v>83</v>
      </c>
      <c r="D443" s="305" t="s">
        <v>83</v>
      </c>
      <c r="E443" s="206"/>
      <c r="F443" s="213" t="str">
        <f t="shared" si="20"/>
        <v/>
      </c>
      <c r="G443" s="213" t="str">
        <f t="shared" si="21"/>
        <v/>
      </c>
    </row>
    <row r="444" spans="1:7" x14ac:dyDescent="0.25">
      <c r="A444" s="234" t="s">
        <v>1846</v>
      </c>
      <c r="B444" s="203" t="s">
        <v>609</v>
      </c>
      <c r="C444" s="305" t="s">
        <v>83</v>
      </c>
      <c r="D444" s="312" t="s">
        <v>83</v>
      </c>
      <c r="E444" s="206"/>
      <c r="F444" s="213" t="str">
        <f t="shared" si="20"/>
        <v/>
      </c>
      <c r="G444" s="213" t="str">
        <f t="shared" si="21"/>
        <v/>
      </c>
    </row>
    <row r="445" spans="1:7" x14ac:dyDescent="0.25">
      <c r="A445" s="234" t="s">
        <v>1847</v>
      </c>
      <c r="B445" s="203" t="s">
        <v>609</v>
      </c>
      <c r="C445" s="305" t="s">
        <v>83</v>
      </c>
      <c r="D445" s="312" t="s">
        <v>83</v>
      </c>
      <c r="E445" s="206"/>
      <c r="F445" s="213" t="str">
        <f t="shared" si="20"/>
        <v/>
      </c>
      <c r="G445" s="213" t="str">
        <f t="shared" si="21"/>
        <v/>
      </c>
    </row>
    <row r="446" spans="1:7" x14ac:dyDescent="0.25">
      <c r="A446" s="234" t="s">
        <v>2335</v>
      </c>
      <c r="B446" s="203" t="s">
        <v>609</v>
      </c>
      <c r="C446" s="305" t="s">
        <v>83</v>
      </c>
      <c r="D446" s="312" t="s">
        <v>83</v>
      </c>
      <c r="E446" s="203"/>
      <c r="F446" s="213" t="str">
        <f t="shared" si="20"/>
        <v/>
      </c>
      <c r="G446" s="213" t="str">
        <f t="shared" si="21"/>
        <v/>
      </c>
    </row>
    <row r="447" spans="1:7" x14ac:dyDescent="0.25">
      <c r="A447" s="234" t="s">
        <v>2336</v>
      </c>
      <c r="B447" s="203" t="s">
        <v>609</v>
      </c>
      <c r="C447" s="305" t="s">
        <v>83</v>
      </c>
      <c r="D447" s="312" t="s">
        <v>83</v>
      </c>
      <c r="E447" s="203"/>
      <c r="F447" s="213" t="str">
        <f t="shared" si="20"/>
        <v/>
      </c>
      <c r="G447" s="213" t="str">
        <f t="shared" si="21"/>
        <v/>
      </c>
    </row>
    <row r="448" spans="1:7" x14ac:dyDescent="0.25">
      <c r="A448" s="234" t="s">
        <v>2337</v>
      </c>
      <c r="B448" s="203" t="s">
        <v>609</v>
      </c>
      <c r="C448" s="305" t="s">
        <v>83</v>
      </c>
      <c r="D448" s="312" t="s">
        <v>83</v>
      </c>
      <c r="E448" s="203"/>
      <c r="F448" s="213" t="str">
        <f t="shared" si="20"/>
        <v/>
      </c>
      <c r="G448" s="213" t="str">
        <f t="shared" si="21"/>
        <v/>
      </c>
    </row>
    <row r="449" spans="1:7" x14ac:dyDescent="0.25">
      <c r="A449" s="234" t="s">
        <v>2338</v>
      </c>
      <c r="B449" s="203" t="s">
        <v>609</v>
      </c>
      <c r="C449" s="305" t="s">
        <v>83</v>
      </c>
      <c r="D449" s="312" t="s">
        <v>83</v>
      </c>
      <c r="E449" s="203"/>
      <c r="F449" s="213" t="str">
        <f t="shared" si="20"/>
        <v/>
      </c>
      <c r="G449" s="213" t="str">
        <f t="shared" si="21"/>
        <v/>
      </c>
    </row>
    <row r="450" spans="1:7" x14ac:dyDescent="0.25">
      <c r="A450" s="234" t="s">
        <v>2339</v>
      </c>
      <c r="B450" s="203" t="s">
        <v>609</v>
      </c>
      <c r="C450" s="305" t="s">
        <v>83</v>
      </c>
      <c r="D450" s="312" t="s">
        <v>83</v>
      </c>
      <c r="E450" s="203"/>
      <c r="F450" s="213" t="str">
        <f t="shared" si="20"/>
        <v/>
      </c>
      <c r="G450" s="213" t="str">
        <f t="shared" si="21"/>
        <v/>
      </c>
    </row>
    <row r="451" spans="1:7" x14ac:dyDescent="0.25">
      <c r="A451" s="234" t="s">
        <v>2340</v>
      </c>
      <c r="B451" s="203" t="s">
        <v>609</v>
      </c>
      <c r="C451" s="305" t="s">
        <v>83</v>
      </c>
      <c r="D451" s="312" t="s">
        <v>83</v>
      </c>
      <c r="E451" s="203"/>
      <c r="F451" s="213" t="str">
        <f t="shared" si="20"/>
        <v/>
      </c>
      <c r="G451" s="213" t="str">
        <f t="shared" si="21"/>
        <v/>
      </c>
    </row>
    <row r="452" spans="1:7" x14ac:dyDescent="0.25">
      <c r="A452" s="234" t="s">
        <v>2341</v>
      </c>
      <c r="B452" s="203" t="s">
        <v>609</v>
      </c>
      <c r="C452" s="305" t="s">
        <v>83</v>
      </c>
      <c r="D452" s="312" t="s">
        <v>83</v>
      </c>
      <c r="E452" s="196"/>
      <c r="F452" s="213" t="str">
        <f t="shared" si="20"/>
        <v/>
      </c>
      <c r="G452" s="213" t="str">
        <f t="shared" si="21"/>
        <v/>
      </c>
    </row>
    <row r="453" spans="1:7" x14ac:dyDescent="0.25">
      <c r="A453" s="234" t="s">
        <v>2342</v>
      </c>
      <c r="B453" s="203" t="s">
        <v>609</v>
      </c>
      <c r="C453" s="305" t="s">
        <v>83</v>
      </c>
      <c r="D453" s="312" t="s">
        <v>83</v>
      </c>
      <c r="E453" s="199"/>
      <c r="F453" s="213" t="str">
        <f t="shared" si="20"/>
        <v/>
      </c>
      <c r="G453" s="213" t="str">
        <f t="shared" si="21"/>
        <v/>
      </c>
    </row>
    <row r="454" spans="1:7" x14ac:dyDescent="0.25">
      <c r="A454" s="234" t="s">
        <v>2343</v>
      </c>
      <c r="B454" s="203" t="s">
        <v>609</v>
      </c>
      <c r="C454" s="305" t="s">
        <v>83</v>
      </c>
      <c r="D454" s="312" t="s">
        <v>83</v>
      </c>
      <c r="E454" s="199"/>
      <c r="F454" s="213" t="str">
        <f t="shared" si="20"/>
        <v/>
      </c>
      <c r="G454" s="213" t="str">
        <f t="shared" si="21"/>
        <v/>
      </c>
    </row>
    <row r="455" spans="1:7" x14ac:dyDescent="0.25">
      <c r="A455" s="234" t="s">
        <v>2344</v>
      </c>
      <c r="B455" s="203" t="s">
        <v>609</v>
      </c>
      <c r="C455" s="305" t="s">
        <v>83</v>
      </c>
      <c r="D455" s="312" t="s">
        <v>83</v>
      </c>
      <c r="E455" s="199"/>
      <c r="F455" s="213" t="str">
        <f t="shared" si="20"/>
        <v/>
      </c>
      <c r="G455" s="213" t="str">
        <f t="shared" si="21"/>
        <v/>
      </c>
    </row>
    <row r="456" spans="1:7" x14ac:dyDescent="0.25">
      <c r="A456" s="234" t="s">
        <v>2345</v>
      </c>
      <c r="B456" s="203" t="s">
        <v>609</v>
      </c>
      <c r="C456" s="305" t="s">
        <v>83</v>
      </c>
      <c r="D456" s="312" t="s">
        <v>83</v>
      </c>
      <c r="E456" s="199"/>
      <c r="F456" s="213" t="str">
        <f t="shared" si="20"/>
        <v/>
      </c>
      <c r="G456" s="213" t="str">
        <f t="shared" si="21"/>
        <v/>
      </c>
    </row>
    <row r="457" spans="1:7" x14ac:dyDescent="0.25">
      <c r="A457" s="234" t="s">
        <v>2346</v>
      </c>
      <c r="B457" s="203" t="s">
        <v>609</v>
      </c>
      <c r="C457" s="305" t="s">
        <v>83</v>
      </c>
      <c r="D457" s="312" t="s">
        <v>83</v>
      </c>
      <c r="E457" s="199"/>
      <c r="F457" s="213" t="str">
        <f t="shared" si="20"/>
        <v/>
      </c>
      <c r="G457" s="213" t="str">
        <f t="shared" si="21"/>
        <v/>
      </c>
    </row>
    <row r="458" spans="1:7" x14ac:dyDescent="0.25">
      <c r="A458" s="234" t="s">
        <v>2347</v>
      </c>
      <c r="B458" s="203" t="s">
        <v>609</v>
      </c>
      <c r="C458" s="305" t="s">
        <v>83</v>
      </c>
      <c r="D458" s="312" t="s">
        <v>83</v>
      </c>
      <c r="E458" s="199"/>
      <c r="F458" s="213" t="str">
        <f t="shared" si="20"/>
        <v/>
      </c>
      <c r="G458" s="213" t="str">
        <f t="shared" si="21"/>
        <v/>
      </c>
    </row>
    <row r="459" spans="1:7" x14ac:dyDescent="0.25">
      <c r="A459" s="234" t="s">
        <v>2348</v>
      </c>
      <c r="B459" s="203" t="s">
        <v>609</v>
      </c>
      <c r="C459" s="305" t="s">
        <v>83</v>
      </c>
      <c r="D459" s="312" t="s">
        <v>83</v>
      </c>
      <c r="E459" s="199"/>
      <c r="F459" s="213" t="str">
        <f t="shared" si="20"/>
        <v/>
      </c>
      <c r="G459" s="213" t="str">
        <f t="shared" si="21"/>
        <v/>
      </c>
    </row>
    <row r="460" spans="1:7" x14ac:dyDescent="0.25">
      <c r="A460" s="234" t="s">
        <v>2349</v>
      </c>
      <c r="B460" s="203" t="s">
        <v>609</v>
      </c>
      <c r="C460" s="305" t="s">
        <v>83</v>
      </c>
      <c r="D460" s="312" t="s">
        <v>83</v>
      </c>
      <c r="E460" s="199"/>
      <c r="F460" s="213" t="str">
        <f t="shared" si="20"/>
        <v/>
      </c>
      <c r="G460" s="213" t="str">
        <f t="shared" si="21"/>
        <v/>
      </c>
    </row>
    <row r="461" spans="1:7" x14ac:dyDescent="0.25">
      <c r="A461" s="234" t="s">
        <v>2350</v>
      </c>
      <c r="B461" s="203" t="s">
        <v>149</v>
      </c>
      <c r="C461" s="219">
        <f>SUM(C437:C460)</f>
        <v>3861.4</v>
      </c>
      <c r="D461" s="217">
        <f>SUM(D437:D460)</f>
        <v>217</v>
      </c>
      <c r="E461" s="199"/>
      <c r="F461" s="218">
        <f>SUM(F437:F460)</f>
        <v>1</v>
      </c>
      <c r="G461" s="218">
        <f>SUM(G437:G460)</f>
        <v>1</v>
      </c>
    </row>
    <row r="462" spans="1:7" x14ac:dyDescent="0.25">
      <c r="A462" s="83"/>
      <c r="B462" s="83" t="s">
        <v>2213</v>
      </c>
      <c r="C462" s="83" t="s">
        <v>687</v>
      </c>
      <c r="D462" s="83" t="s">
        <v>688</v>
      </c>
      <c r="E462" s="83"/>
      <c r="F462" s="83" t="s">
        <v>517</v>
      </c>
      <c r="G462" s="83" t="s">
        <v>689</v>
      </c>
    </row>
    <row r="463" spans="1:7" x14ac:dyDescent="0.25">
      <c r="A463" s="196" t="s">
        <v>1849</v>
      </c>
      <c r="B463" s="196" t="s">
        <v>720</v>
      </c>
      <c r="C463" s="311">
        <v>0.31900000000000001</v>
      </c>
      <c r="D463" s="196"/>
      <c r="E463" s="196"/>
      <c r="F463" s="196"/>
      <c r="G463" s="196"/>
    </row>
    <row r="464" spans="1:7" x14ac:dyDescent="0.25">
      <c r="A464" s="196"/>
      <c r="B464" s="196"/>
      <c r="C464" s="196"/>
      <c r="D464" s="196"/>
      <c r="E464" s="196"/>
      <c r="F464" s="196"/>
      <c r="G464" s="196"/>
    </row>
    <row r="465" spans="1:7" x14ac:dyDescent="0.25">
      <c r="A465" s="196"/>
      <c r="B465" s="203" t="s">
        <v>721</v>
      </c>
      <c r="C465" s="196"/>
      <c r="D465" s="196"/>
      <c r="E465" s="196"/>
      <c r="F465" s="196"/>
      <c r="G465" s="196"/>
    </row>
    <row r="466" spans="1:7" x14ac:dyDescent="0.25">
      <c r="A466" s="196" t="s">
        <v>1850</v>
      </c>
      <c r="B466" s="196" t="s">
        <v>723</v>
      </c>
      <c r="C466" s="305">
        <v>1018.4</v>
      </c>
      <c r="D466" s="312">
        <v>0</v>
      </c>
      <c r="E466" s="196"/>
      <c r="F466" s="213">
        <f>IF($C$474=0,"",IF(C466="[for completion]","",IF(C466="","",C466/$C$474)))</f>
        <v>0.26373854042575229</v>
      </c>
      <c r="G466" s="213" t="str">
        <f>IF($D$474=0,"",IF(D466="[for completion]","",IF(D466="","",D466/$D$474)))</f>
        <v/>
      </c>
    </row>
    <row r="467" spans="1:7" x14ac:dyDescent="0.25">
      <c r="A467" s="234" t="s">
        <v>1851</v>
      </c>
      <c r="B467" s="196" t="s">
        <v>725</v>
      </c>
      <c r="C467" s="305">
        <v>140.6</v>
      </c>
      <c r="D467" s="312">
        <v>0</v>
      </c>
      <c r="E467" s="196"/>
      <c r="F467" s="213">
        <f t="shared" ref="F467:F473" si="22">IF($C$474=0,"",IF(C467="[for completion]","",IF(C467="","",C467/$C$474)))</f>
        <v>3.6411664163256849E-2</v>
      </c>
      <c r="G467" s="213" t="str">
        <f t="shared" ref="G467:G473" si="23">IF($D$474=0,"",IF(D467="[for completion]","",IF(D467="","",D467/$D$474)))</f>
        <v/>
      </c>
    </row>
    <row r="468" spans="1:7" x14ac:dyDescent="0.25">
      <c r="A468" s="234" t="s">
        <v>1852</v>
      </c>
      <c r="B468" s="196" t="s">
        <v>727</v>
      </c>
      <c r="C468" s="305">
        <v>2702.4</v>
      </c>
      <c r="D468" s="312">
        <v>0</v>
      </c>
      <c r="E468" s="196"/>
      <c r="F468" s="213">
        <f t="shared" si="22"/>
        <v>0.69984979541099079</v>
      </c>
      <c r="G468" s="213" t="str">
        <f t="shared" si="23"/>
        <v/>
      </c>
    </row>
    <row r="469" spans="1:7" x14ac:dyDescent="0.25">
      <c r="A469" s="234" t="s">
        <v>1853</v>
      </c>
      <c r="B469" s="196" t="s">
        <v>729</v>
      </c>
      <c r="C469" s="305">
        <v>0</v>
      </c>
      <c r="D469" s="312">
        <v>0</v>
      </c>
      <c r="E469" s="196"/>
      <c r="F469" s="213">
        <f t="shared" si="22"/>
        <v>0</v>
      </c>
      <c r="G469" s="213" t="str">
        <f t="shared" si="23"/>
        <v/>
      </c>
    </row>
    <row r="470" spans="1:7" x14ac:dyDescent="0.25">
      <c r="A470" s="234" t="s">
        <v>1854</v>
      </c>
      <c r="B470" s="196" t="s">
        <v>731</v>
      </c>
      <c r="C470" s="305">
        <v>0</v>
      </c>
      <c r="D470" s="312">
        <v>0</v>
      </c>
      <c r="E470" s="196"/>
      <c r="F470" s="213">
        <f t="shared" si="22"/>
        <v>0</v>
      </c>
      <c r="G470" s="213" t="str">
        <f t="shared" si="23"/>
        <v/>
      </c>
    </row>
    <row r="471" spans="1:7" x14ac:dyDescent="0.25">
      <c r="A471" s="234" t="s">
        <v>1855</v>
      </c>
      <c r="B471" s="196" t="s">
        <v>733</v>
      </c>
      <c r="C471" s="305">
        <v>0</v>
      </c>
      <c r="D471" s="312">
        <v>0</v>
      </c>
      <c r="E471" s="196"/>
      <c r="F471" s="213">
        <f t="shared" si="22"/>
        <v>0</v>
      </c>
      <c r="G471" s="213" t="str">
        <f t="shared" si="23"/>
        <v/>
      </c>
    </row>
    <row r="472" spans="1:7" x14ac:dyDescent="0.25">
      <c r="A472" s="234" t="s">
        <v>1856</v>
      </c>
      <c r="B472" s="196" t="s">
        <v>735</v>
      </c>
      <c r="C472" s="305">
        <v>0</v>
      </c>
      <c r="D472" s="312">
        <v>0</v>
      </c>
      <c r="E472" s="196"/>
      <c r="F472" s="213">
        <f t="shared" si="22"/>
        <v>0</v>
      </c>
      <c r="G472" s="213" t="str">
        <f t="shared" si="23"/>
        <v/>
      </c>
    </row>
    <row r="473" spans="1:7" x14ac:dyDescent="0.25">
      <c r="A473" s="234" t="s">
        <v>1857</v>
      </c>
      <c r="B473" s="196" t="s">
        <v>737</v>
      </c>
      <c r="C473" s="305">
        <v>0</v>
      </c>
      <c r="D473" s="312">
        <v>0</v>
      </c>
      <c r="E473" s="196"/>
      <c r="F473" s="213">
        <f t="shared" si="22"/>
        <v>0</v>
      </c>
      <c r="G473" s="213" t="str">
        <f t="shared" si="23"/>
        <v/>
      </c>
    </row>
    <row r="474" spans="1:7" x14ac:dyDescent="0.25">
      <c r="A474" s="234" t="s">
        <v>1858</v>
      </c>
      <c r="B474" s="209" t="s">
        <v>149</v>
      </c>
      <c r="C474" s="214">
        <f>SUM(C466:C473)</f>
        <v>3861.4</v>
      </c>
      <c r="D474" s="217">
        <f>SUM(D466:D473)</f>
        <v>0</v>
      </c>
      <c r="E474" s="196"/>
      <c r="F474" s="211">
        <f>SUM(F466:F473)</f>
        <v>1</v>
      </c>
      <c r="G474" s="235">
        <f>SUM(G466:G473)</f>
        <v>0</v>
      </c>
    </row>
    <row r="475" spans="1:7" x14ac:dyDescent="0.25">
      <c r="A475" s="196" t="s">
        <v>1859</v>
      </c>
      <c r="B475" s="200" t="s">
        <v>740</v>
      </c>
      <c r="C475" s="305"/>
      <c r="D475" s="312"/>
      <c r="E475" s="196"/>
      <c r="F475" s="213" t="s">
        <v>1550</v>
      </c>
      <c r="G475" s="213" t="s">
        <v>1550</v>
      </c>
    </row>
    <row r="476" spans="1:7" x14ac:dyDescent="0.25">
      <c r="A476" s="234" t="s">
        <v>1860</v>
      </c>
      <c r="B476" s="200" t="s">
        <v>742</v>
      </c>
      <c r="C476" s="305"/>
      <c r="D476" s="312"/>
      <c r="E476" s="196"/>
      <c r="F476" s="213" t="s">
        <v>1550</v>
      </c>
      <c r="G476" s="213" t="s">
        <v>1550</v>
      </c>
    </row>
    <row r="477" spans="1:7" x14ac:dyDescent="0.25">
      <c r="A477" s="234" t="s">
        <v>1861</v>
      </c>
      <c r="B477" s="200" t="s">
        <v>744</v>
      </c>
      <c r="C477" s="305"/>
      <c r="D477" s="312"/>
      <c r="E477" s="196"/>
      <c r="F477" s="213" t="s">
        <v>1550</v>
      </c>
      <c r="G477" s="213" t="s">
        <v>1550</v>
      </c>
    </row>
    <row r="478" spans="1:7" x14ac:dyDescent="0.25">
      <c r="A478" s="234" t="s">
        <v>1862</v>
      </c>
      <c r="B478" s="200" t="s">
        <v>746</v>
      </c>
      <c r="C478" s="305"/>
      <c r="D478" s="312"/>
      <c r="E478" s="196"/>
      <c r="F478" s="213" t="s">
        <v>1550</v>
      </c>
      <c r="G478" s="213" t="s">
        <v>1550</v>
      </c>
    </row>
    <row r="479" spans="1:7" x14ac:dyDescent="0.25">
      <c r="A479" s="234" t="s">
        <v>1863</v>
      </c>
      <c r="B479" s="200" t="s">
        <v>748</v>
      </c>
      <c r="C479" s="305"/>
      <c r="D479" s="312"/>
      <c r="E479" s="196"/>
      <c r="F479" s="213" t="s">
        <v>1550</v>
      </c>
      <c r="G479" s="213" t="s">
        <v>1550</v>
      </c>
    </row>
    <row r="480" spans="1:7" x14ac:dyDescent="0.25">
      <c r="A480" s="234" t="s">
        <v>1864</v>
      </c>
      <c r="B480" s="200" t="s">
        <v>750</v>
      </c>
      <c r="C480" s="305"/>
      <c r="D480" s="312"/>
      <c r="E480" s="196"/>
      <c r="F480" s="213" t="s">
        <v>1550</v>
      </c>
      <c r="G480" s="213" t="s">
        <v>1550</v>
      </c>
    </row>
    <row r="481" spans="1:7" x14ac:dyDescent="0.25">
      <c r="A481" s="234" t="s">
        <v>1865</v>
      </c>
      <c r="B481" s="200"/>
      <c r="C481" s="196"/>
      <c r="D481" s="196"/>
      <c r="E481" s="196"/>
      <c r="F481" s="197"/>
      <c r="G481" s="197"/>
    </row>
    <row r="482" spans="1:7" x14ac:dyDescent="0.25">
      <c r="A482" s="234" t="s">
        <v>1866</v>
      </c>
      <c r="B482" s="200"/>
      <c r="C482" s="196"/>
      <c r="D482" s="196"/>
      <c r="E482" s="196"/>
      <c r="F482" s="197"/>
      <c r="G482" s="197"/>
    </row>
    <row r="483" spans="1:7" x14ac:dyDescent="0.25">
      <c r="A483" s="234" t="s">
        <v>1867</v>
      </c>
      <c r="B483" s="200"/>
      <c r="C483" s="196"/>
      <c r="D483" s="196"/>
      <c r="E483" s="196"/>
      <c r="F483" s="199"/>
      <c r="G483" s="199"/>
    </row>
    <row r="484" spans="1:7" x14ac:dyDescent="0.25">
      <c r="A484" s="83"/>
      <c r="B484" s="83" t="s">
        <v>2351</v>
      </c>
      <c r="C484" s="83" t="s">
        <v>687</v>
      </c>
      <c r="D484" s="83" t="s">
        <v>688</v>
      </c>
      <c r="E484" s="83"/>
      <c r="F484" s="83" t="s">
        <v>517</v>
      </c>
      <c r="G484" s="83" t="s">
        <v>689</v>
      </c>
    </row>
    <row r="485" spans="1:7" x14ac:dyDescent="0.25">
      <c r="A485" s="196" t="s">
        <v>1869</v>
      </c>
      <c r="B485" s="196" t="s">
        <v>720</v>
      </c>
      <c r="C485" s="311" t="s">
        <v>1243</v>
      </c>
      <c r="D485" s="196"/>
      <c r="E485" s="196"/>
      <c r="F485" s="196"/>
      <c r="G485" s="196"/>
    </row>
    <row r="486" spans="1:7" x14ac:dyDescent="0.25">
      <c r="A486" s="196"/>
      <c r="B486" s="196"/>
      <c r="C486" s="196"/>
      <c r="D486" s="196"/>
      <c r="E486" s="196"/>
      <c r="F486" s="196"/>
      <c r="G486" s="196"/>
    </row>
    <row r="487" spans="1:7" x14ac:dyDescent="0.25">
      <c r="A487" s="196"/>
      <c r="B487" s="203" t="s">
        <v>721</v>
      </c>
      <c r="C487" s="196"/>
      <c r="D487" s="196"/>
      <c r="E487" s="196"/>
      <c r="F487" s="196"/>
      <c r="G487" s="196"/>
    </row>
    <row r="488" spans="1:7" x14ac:dyDescent="0.25">
      <c r="A488" s="196" t="s">
        <v>1870</v>
      </c>
      <c r="B488" s="196" t="s">
        <v>723</v>
      </c>
      <c r="C488" s="311" t="s">
        <v>1243</v>
      </c>
      <c r="D488" s="311" t="s">
        <v>1243</v>
      </c>
      <c r="E488" s="196"/>
      <c r="F488" s="213" t="str">
        <f>IF($C$496=0,"",IF(C488="[for completion]","",IF(C488="","",C488/$C$496)))</f>
        <v/>
      </c>
      <c r="G488" s="213" t="str">
        <f>IF($D$496=0,"",IF(D488="[for completion]","",IF(D488="","",D488/$D$496)))</f>
        <v/>
      </c>
    </row>
    <row r="489" spans="1:7" x14ac:dyDescent="0.25">
      <c r="A489" s="234" t="s">
        <v>1871</v>
      </c>
      <c r="B489" s="196" t="s">
        <v>725</v>
      </c>
      <c r="C489" s="311" t="s">
        <v>1243</v>
      </c>
      <c r="D489" s="311" t="s">
        <v>1243</v>
      </c>
      <c r="E489" s="196"/>
      <c r="F489" s="213" t="str">
        <f t="shared" ref="F489:F495" si="24">IF($C$496=0,"",IF(C489="[for completion]","",IF(C489="","",C489/$C$496)))</f>
        <v/>
      </c>
      <c r="G489" s="213" t="str">
        <f t="shared" ref="G489:G495" si="25">IF($D$496=0,"",IF(D489="[for completion]","",IF(D489="","",D489/$D$496)))</f>
        <v/>
      </c>
    </row>
    <row r="490" spans="1:7" x14ac:dyDescent="0.25">
      <c r="A490" s="234" t="s">
        <v>1872</v>
      </c>
      <c r="B490" s="196" t="s">
        <v>727</v>
      </c>
      <c r="C490" s="311" t="s">
        <v>1243</v>
      </c>
      <c r="D490" s="311" t="s">
        <v>1243</v>
      </c>
      <c r="E490" s="196"/>
      <c r="F490" s="213" t="str">
        <f t="shared" si="24"/>
        <v/>
      </c>
      <c r="G490" s="213" t="str">
        <f t="shared" si="25"/>
        <v/>
      </c>
    </row>
    <row r="491" spans="1:7" x14ac:dyDescent="0.25">
      <c r="A491" s="234" t="s">
        <v>1873</v>
      </c>
      <c r="B491" s="196" t="s">
        <v>729</v>
      </c>
      <c r="C491" s="311" t="s">
        <v>1243</v>
      </c>
      <c r="D491" s="311" t="s">
        <v>1243</v>
      </c>
      <c r="E491" s="196"/>
      <c r="F491" s="213" t="str">
        <f t="shared" si="24"/>
        <v/>
      </c>
      <c r="G491" s="213" t="str">
        <f t="shared" si="25"/>
        <v/>
      </c>
    </row>
    <row r="492" spans="1:7" x14ac:dyDescent="0.25">
      <c r="A492" s="234" t="s">
        <v>1874</v>
      </c>
      <c r="B492" s="196" t="s">
        <v>731</v>
      </c>
      <c r="C492" s="311" t="s">
        <v>1243</v>
      </c>
      <c r="D492" s="311" t="s">
        <v>1243</v>
      </c>
      <c r="E492" s="196"/>
      <c r="F492" s="213" t="str">
        <f t="shared" si="24"/>
        <v/>
      </c>
      <c r="G492" s="213" t="str">
        <f t="shared" si="25"/>
        <v/>
      </c>
    </row>
    <row r="493" spans="1:7" x14ac:dyDescent="0.25">
      <c r="A493" s="234" t="s">
        <v>1875</v>
      </c>
      <c r="B493" s="196" t="s">
        <v>733</v>
      </c>
      <c r="C493" s="311" t="s">
        <v>1243</v>
      </c>
      <c r="D493" s="311" t="s">
        <v>1243</v>
      </c>
      <c r="E493" s="196"/>
      <c r="F493" s="213" t="str">
        <f t="shared" si="24"/>
        <v/>
      </c>
      <c r="G493" s="213" t="str">
        <f t="shared" si="25"/>
        <v/>
      </c>
    </row>
    <row r="494" spans="1:7" x14ac:dyDescent="0.25">
      <c r="A494" s="234" t="s">
        <v>1876</v>
      </c>
      <c r="B494" s="196" t="s">
        <v>735</v>
      </c>
      <c r="C494" s="311" t="s">
        <v>1243</v>
      </c>
      <c r="D494" s="311" t="s">
        <v>1243</v>
      </c>
      <c r="E494" s="196"/>
      <c r="F494" s="213" t="str">
        <f t="shared" si="24"/>
        <v/>
      </c>
      <c r="G494" s="213" t="str">
        <f t="shared" si="25"/>
        <v/>
      </c>
    </row>
    <row r="495" spans="1:7" x14ac:dyDescent="0.25">
      <c r="A495" s="234" t="s">
        <v>1877</v>
      </c>
      <c r="B495" s="196" t="s">
        <v>737</v>
      </c>
      <c r="C495" s="311" t="s">
        <v>1243</v>
      </c>
      <c r="D495" s="311" t="s">
        <v>1243</v>
      </c>
      <c r="E495" s="196"/>
      <c r="F495" s="213" t="str">
        <f t="shared" si="24"/>
        <v/>
      </c>
      <c r="G495" s="213" t="str">
        <f t="shared" si="25"/>
        <v/>
      </c>
    </row>
    <row r="496" spans="1:7" x14ac:dyDescent="0.25">
      <c r="A496" s="234" t="s">
        <v>1878</v>
      </c>
      <c r="B496" s="209" t="s">
        <v>149</v>
      </c>
      <c r="C496" s="214">
        <f>SUM(C488:C495)</f>
        <v>0</v>
      </c>
      <c r="D496" s="216">
        <f>SUM(D488:D495)</f>
        <v>0</v>
      </c>
      <c r="E496" s="196"/>
      <c r="F496" s="235">
        <f>SUM(F488:F495)</f>
        <v>0</v>
      </c>
      <c r="G496" s="211">
        <f>SUM(G488:G495)</f>
        <v>0</v>
      </c>
    </row>
    <row r="497" spans="1:7" x14ac:dyDescent="0.25">
      <c r="A497" s="196" t="s">
        <v>1879</v>
      </c>
      <c r="B497" s="200" t="s">
        <v>740</v>
      </c>
      <c r="C497" s="214"/>
      <c r="D497" s="216"/>
      <c r="E497" s="196"/>
      <c r="F497" s="213" t="s">
        <v>1550</v>
      </c>
      <c r="G497" s="213" t="s">
        <v>1550</v>
      </c>
    </row>
    <row r="498" spans="1:7" x14ac:dyDescent="0.25">
      <c r="A498" s="234" t="s">
        <v>1880</v>
      </c>
      <c r="B498" s="200" t="s">
        <v>742</v>
      </c>
      <c r="C498" s="214"/>
      <c r="D498" s="216"/>
      <c r="E498" s="196"/>
      <c r="F498" s="213" t="s">
        <v>1550</v>
      </c>
      <c r="G498" s="213" t="s">
        <v>1550</v>
      </c>
    </row>
    <row r="499" spans="1:7" x14ac:dyDescent="0.25">
      <c r="A499" s="234" t="s">
        <v>1881</v>
      </c>
      <c r="B499" s="200" t="s">
        <v>744</v>
      </c>
      <c r="C499" s="214"/>
      <c r="D499" s="216"/>
      <c r="E499" s="196"/>
      <c r="F499" s="213" t="s">
        <v>1550</v>
      </c>
      <c r="G499" s="213" t="s">
        <v>1550</v>
      </c>
    </row>
    <row r="500" spans="1:7" x14ac:dyDescent="0.25">
      <c r="A500" s="234" t="s">
        <v>1956</v>
      </c>
      <c r="B500" s="200" t="s">
        <v>746</v>
      </c>
      <c r="C500" s="214"/>
      <c r="D500" s="216"/>
      <c r="E500" s="196"/>
      <c r="F500" s="213" t="s">
        <v>1550</v>
      </c>
      <c r="G500" s="213" t="s">
        <v>1550</v>
      </c>
    </row>
    <row r="501" spans="1:7" x14ac:dyDescent="0.25">
      <c r="A501" s="234" t="s">
        <v>1957</v>
      </c>
      <c r="B501" s="200" t="s">
        <v>748</v>
      </c>
      <c r="C501" s="214"/>
      <c r="D501" s="216"/>
      <c r="E501" s="196"/>
      <c r="F501" s="213" t="s">
        <v>1550</v>
      </c>
      <c r="G501" s="213" t="s">
        <v>1550</v>
      </c>
    </row>
    <row r="502" spans="1:7" x14ac:dyDescent="0.25">
      <c r="A502" s="234" t="s">
        <v>1958</v>
      </c>
      <c r="B502" s="200" t="s">
        <v>750</v>
      </c>
      <c r="C502" s="214"/>
      <c r="D502" s="216"/>
      <c r="E502" s="196"/>
      <c r="F502" s="213" t="s">
        <v>1550</v>
      </c>
      <c r="G502" s="213" t="s">
        <v>1550</v>
      </c>
    </row>
    <row r="503" spans="1:7" x14ac:dyDescent="0.25">
      <c r="A503" s="234" t="s">
        <v>1959</v>
      </c>
      <c r="B503" s="200"/>
      <c r="C503" s="196"/>
      <c r="D503" s="196"/>
      <c r="E503" s="196"/>
      <c r="F503" s="213"/>
      <c r="G503" s="213"/>
    </row>
    <row r="504" spans="1:7" x14ac:dyDescent="0.25">
      <c r="A504" s="234" t="s">
        <v>1960</v>
      </c>
      <c r="B504" s="200"/>
      <c r="C504" s="196"/>
      <c r="D504" s="196"/>
      <c r="E504" s="196"/>
      <c r="F504" s="213"/>
      <c r="G504" s="213"/>
    </row>
    <row r="505" spans="1:7" x14ac:dyDescent="0.25">
      <c r="A505" s="234" t="s">
        <v>1961</v>
      </c>
      <c r="B505" s="200"/>
      <c r="C505" s="196"/>
      <c r="D505" s="196"/>
      <c r="E505" s="196"/>
      <c r="F505" s="213"/>
      <c r="G505" s="211"/>
    </row>
    <row r="506" spans="1:7" x14ac:dyDescent="0.25">
      <c r="A506" s="83"/>
      <c r="B506" s="83" t="s">
        <v>2214</v>
      </c>
      <c r="C506" s="83" t="s">
        <v>807</v>
      </c>
      <c r="D506" s="83" t="s">
        <v>1848</v>
      </c>
      <c r="E506" s="83"/>
      <c r="F506" s="83"/>
      <c r="G506" s="83"/>
    </row>
    <row r="507" spans="1:7" x14ac:dyDescent="0.25">
      <c r="A507" s="196" t="s">
        <v>1882</v>
      </c>
      <c r="B507" s="203" t="s">
        <v>808</v>
      </c>
      <c r="C507" s="311">
        <v>0</v>
      </c>
      <c r="D507" s="311"/>
      <c r="E507" s="196"/>
      <c r="F507" s="196"/>
      <c r="G507" s="196"/>
    </row>
    <row r="508" spans="1:7" x14ac:dyDescent="0.25">
      <c r="A508" s="234" t="s">
        <v>1883</v>
      </c>
      <c r="B508" s="203" t="s">
        <v>809</v>
      </c>
      <c r="C508" s="311">
        <v>0.85499999999999998</v>
      </c>
      <c r="D508" s="311"/>
      <c r="E508" s="196"/>
      <c r="F508" s="196"/>
      <c r="G508" s="196"/>
    </row>
    <row r="509" spans="1:7" x14ac:dyDescent="0.25">
      <c r="A509" s="234" t="s">
        <v>1884</v>
      </c>
      <c r="B509" s="203" t="s">
        <v>810</v>
      </c>
      <c r="C509" s="311">
        <v>1.4E-2</v>
      </c>
      <c r="D509" s="311"/>
      <c r="E509" s="196"/>
      <c r="F509" s="196"/>
      <c r="G509" s="196"/>
    </row>
    <row r="510" spans="1:7" x14ac:dyDescent="0.25">
      <c r="A510" s="234" t="s">
        <v>1885</v>
      </c>
      <c r="B510" s="203" t="s">
        <v>811</v>
      </c>
      <c r="C510" s="311">
        <v>9.6000000000000002E-2</v>
      </c>
      <c r="D510" s="311"/>
      <c r="E510" s="196"/>
      <c r="F510" s="196"/>
      <c r="G510" s="196"/>
    </row>
    <row r="511" spans="1:7" x14ac:dyDescent="0.25">
      <c r="A511" s="234" t="s">
        <v>1886</v>
      </c>
      <c r="B511" s="203" t="s">
        <v>812</v>
      </c>
      <c r="C511" s="311">
        <v>3.3000000000000002E-2</v>
      </c>
      <c r="D511" s="311"/>
      <c r="E511" s="196"/>
      <c r="F511" s="196"/>
      <c r="G511" s="196"/>
    </row>
    <row r="512" spans="1:7" x14ac:dyDescent="0.25">
      <c r="A512" s="234" t="s">
        <v>1887</v>
      </c>
      <c r="B512" s="203" t="s">
        <v>813</v>
      </c>
      <c r="C512" s="311">
        <v>0</v>
      </c>
      <c r="D512" s="311"/>
      <c r="E512" s="196"/>
      <c r="F512" s="196"/>
      <c r="G512" s="196"/>
    </row>
    <row r="513" spans="1:7" x14ac:dyDescent="0.25">
      <c r="A513" s="234" t="s">
        <v>1888</v>
      </c>
      <c r="B513" s="203" t="s">
        <v>814</v>
      </c>
      <c r="C513" s="311">
        <v>0</v>
      </c>
      <c r="D513" s="311"/>
      <c r="E513" s="196"/>
      <c r="F513" s="196"/>
      <c r="G513" s="196"/>
    </row>
    <row r="514" spans="1:7" s="228" customFormat="1" x14ac:dyDescent="0.25">
      <c r="A514" s="234" t="s">
        <v>1889</v>
      </c>
      <c r="B514" s="203" t="s">
        <v>2365</v>
      </c>
      <c r="C514" s="311">
        <v>0</v>
      </c>
      <c r="D514" s="311"/>
      <c r="E514" s="234"/>
      <c r="F514" s="234"/>
      <c r="G514" s="234"/>
    </row>
    <row r="515" spans="1:7" s="228" customFormat="1" x14ac:dyDescent="0.25">
      <c r="A515" s="234" t="s">
        <v>1890</v>
      </c>
      <c r="B515" s="203" t="s">
        <v>2366</v>
      </c>
      <c r="C515" s="311">
        <v>0</v>
      </c>
      <c r="D515" s="311"/>
      <c r="E515" s="234"/>
      <c r="F515" s="234"/>
      <c r="G515" s="234"/>
    </row>
    <row r="516" spans="1:7" s="228" customFormat="1" x14ac:dyDescent="0.25">
      <c r="A516" s="234" t="s">
        <v>1891</v>
      </c>
      <c r="B516" s="203" t="s">
        <v>2367</v>
      </c>
      <c r="C516" s="311">
        <v>0</v>
      </c>
      <c r="D516" s="311"/>
      <c r="E516" s="234"/>
      <c r="F516" s="234"/>
      <c r="G516" s="234"/>
    </row>
    <row r="517" spans="1:7" x14ac:dyDescent="0.25">
      <c r="A517" s="234" t="s">
        <v>1962</v>
      </c>
      <c r="B517" s="203" t="s">
        <v>815</v>
      </c>
      <c r="C517" s="311">
        <v>0</v>
      </c>
      <c r="D517" s="311"/>
      <c r="E517" s="196"/>
      <c r="F517" s="196"/>
      <c r="G517" s="196"/>
    </row>
    <row r="518" spans="1:7" x14ac:dyDescent="0.25">
      <c r="A518" s="234" t="s">
        <v>1963</v>
      </c>
      <c r="B518" s="203" t="s">
        <v>816</v>
      </c>
      <c r="C518" s="311">
        <v>0</v>
      </c>
      <c r="D518" s="311"/>
      <c r="E518" s="196"/>
      <c r="F518" s="196"/>
      <c r="G518" s="196"/>
    </row>
    <row r="519" spans="1:7" x14ac:dyDescent="0.25">
      <c r="A519" s="234" t="s">
        <v>1964</v>
      </c>
      <c r="B519" s="203" t="s">
        <v>147</v>
      </c>
      <c r="C519" s="311">
        <v>2E-3</v>
      </c>
      <c r="D519" s="311"/>
      <c r="E519" s="196"/>
      <c r="F519" s="196"/>
      <c r="G519" s="196"/>
    </row>
    <row r="520" spans="1:7" x14ac:dyDescent="0.25">
      <c r="A520" s="234" t="s">
        <v>1965</v>
      </c>
      <c r="B520" s="200" t="s">
        <v>2371</v>
      </c>
      <c r="C520" s="311"/>
      <c r="D520" s="310"/>
      <c r="E520" s="196"/>
      <c r="F520" s="196"/>
      <c r="G520" s="196"/>
    </row>
    <row r="521" spans="1:7" x14ac:dyDescent="0.25">
      <c r="A521" s="234" t="s">
        <v>1966</v>
      </c>
      <c r="B521" s="200" t="s">
        <v>151</v>
      </c>
      <c r="C521" s="311"/>
      <c r="D521" s="310"/>
      <c r="E521" s="196"/>
      <c r="F521" s="196"/>
      <c r="G521" s="196"/>
    </row>
    <row r="522" spans="1:7" x14ac:dyDescent="0.25">
      <c r="A522" s="234" t="s">
        <v>1967</v>
      </c>
      <c r="B522" s="200" t="s">
        <v>151</v>
      </c>
      <c r="C522" s="311"/>
      <c r="D522" s="310"/>
      <c r="E522" s="196"/>
      <c r="F522" s="196"/>
      <c r="G522" s="196"/>
    </row>
    <row r="523" spans="1:7" x14ac:dyDescent="0.25">
      <c r="A523" s="234" t="s">
        <v>2387</v>
      </c>
      <c r="B523" s="200" t="s">
        <v>151</v>
      </c>
      <c r="C523" s="311"/>
      <c r="D523" s="310"/>
      <c r="E523" s="196"/>
      <c r="F523" s="196"/>
      <c r="G523" s="196"/>
    </row>
    <row r="524" spans="1:7" x14ac:dyDescent="0.25">
      <c r="A524" s="234" t="s">
        <v>2388</v>
      </c>
      <c r="B524" s="200" t="s">
        <v>151</v>
      </c>
      <c r="C524" s="311"/>
      <c r="D524" s="310"/>
      <c r="E524" s="196"/>
      <c r="F524" s="196"/>
      <c r="G524" s="196"/>
    </row>
    <row r="525" spans="1:7" x14ac:dyDescent="0.25">
      <c r="A525" s="234" t="s">
        <v>2389</v>
      </c>
      <c r="B525" s="200" t="s">
        <v>151</v>
      </c>
      <c r="C525" s="311"/>
      <c r="D525" s="310"/>
      <c r="E525" s="196"/>
      <c r="F525" s="196"/>
      <c r="G525" s="196"/>
    </row>
    <row r="526" spans="1:7" x14ac:dyDescent="0.25">
      <c r="A526" s="234" t="s">
        <v>2390</v>
      </c>
      <c r="B526" s="200" t="s">
        <v>151</v>
      </c>
      <c r="C526" s="311"/>
      <c r="D526" s="310"/>
      <c r="E526" s="196"/>
      <c r="F526" s="196"/>
      <c r="G526" s="196"/>
    </row>
    <row r="527" spans="1:7" x14ac:dyDescent="0.25">
      <c r="A527" s="234" t="s">
        <v>2391</v>
      </c>
      <c r="B527" s="200" t="s">
        <v>151</v>
      </c>
      <c r="C527" s="311"/>
      <c r="D527" s="310"/>
      <c r="E527" s="196"/>
      <c r="F527" s="196"/>
      <c r="G527" s="196"/>
    </row>
    <row r="528" spans="1:7" x14ac:dyDescent="0.25">
      <c r="A528" s="234" t="s">
        <v>2392</v>
      </c>
      <c r="B528" s="200" t="s">
        <v>151</v>
      </c>
      <c r="C528" s="311"/>
      <c r="D528" s="310"/>
      <c r="E528" s="196"/>
      <c r="F528" s="196"/>
      <c r="G528" s="196"/>
    </row>
    <row r="529" spans="1:7" x14ac:dyDescent="0.25">
      <c r="A529" s="234" t="s">
        <v>2393</v>
      </c>
      <c r="B529" s="200" t="s">
        <v>151</v>
      </c>
      <c r="C529" s="311"/>
      <c r="D529" s="310"/>
      <c r="E529" s="196"/>
      <c r="F529" s="196"/>
      <c r="G529" s="196"/>
    </row>
    <row r="530" spans="1:7" x14ac:dyDescent="0.25">
      <c r="A530" s="234" t="s">
        <v>2394</v>
      </c>
      <c r="B530" s="200" t="s">
        <v>151</v>
      </c>
      <c r="C530" s="311"/>
      <c r="D530" s="310"/>
      <c r="E530" s="196"/>
      <c r="F530" s="196"/>
      <c r="G530" s="196"/>
    </row>
    <row r="531" spans="1:7" x14ac:dyDescent="0.25">
      <c r="A531" s="234" t="s">
        <v>2395</v>
      </c>
      <c r="B531" s="200" t="s">
        <v>151</v>
      </c>
      <c r="C531" s="311"/>
      <c r="D531" s="310"/>
      <c r="E531" s="196"/>
      <c r="F531" s="196"/>
      <c r="G531" s="194"/>
    </row>
    <row r="532" spans="1:7" x14ac:dyDescent="0.25">
      <c r="A532" s="234" t="s">
        <v>2396</v>
      </c>
      <c r="B532" s="200" t="s">
        <v>151</v>
      </c>
      <c r="C532" s="311"/>
      <c r="D532" s="310"/>
      <c r="E532" s="196"/>
      <c r="F532" s="196"/>
      <c r="G532" s="194"/>
    </row>
    <row r="533" spans="1:7" x14ac:dyDescent="0.25">
      <c r="A533" s="234" t="s">
        <v>2397</v>
      </c>
      <c r="B533" s="200" t="s">
        <v>151</v>
      </c>
      <c r="C533" s="311"/>
      <c r="D533" s="310"/>
      <c r="E533" s="196"/>
      <c r="F533" s="196"/>
      <c r="G533" s="194"/>
    </row>
    <row r="534" spans="1:7" x14ac:dyDescent="0.25">
      <c r="A534" s="83"/>
      <c r="B534" s="83" t="s">
        <v>2239</v>
      </c>
      <c r="C534" s="83" t="s">
        <v>114</v>
      </c>
      <c r="D534" s="83" t="s">
        <v>1539</v>
      </c>
      <c r="E534" s="83"/>
      <c r="F534" s="83" t="s">
        <v>517</v>
      </c>
      <c r="G534" s="83" t="s">
        <v>1868</v>
      </c>
    </row>
    <row r="535" spans="1:7" x14ac:dyDescent="0.25">
      <c r="A535" s="186" t="s">
        <v>1968</v>
      </c>
      <c r="B535" s="203" t="s">
        <v>3281</v>
      </c>
      <c r="C535" s="310">
        <v>0</v>
      </c>
      <c r="D535" s="310">
        <v>0</v>
      </c>
      <c r="E535" s="191"/>
      <c r="F535" s="213">
        <f>IF($C$553=0,"",IF(C535="[for completion]","",IF(C535="","",C535/$C$553)))</f>
        <v>0</v>
      </c>
      <c r="G535" s="213" t="str">
        <f>IF($D$553=0,"",IF(D535="[for completion]","",IF(D535="","",D535/$D$553)))</f>
        <v/>
      </c>
    </row>
    <row r="536" spans="1:7" x14ac:dyDescent="0.25">
      <c r="A536" s="245" t="s">
        <v>1969</v>
      </c>
      <c r="B536" s="203" t="s">
        <v>3282</v>
      </c>
      <c r="C536" s="310">
        <v>0</v>
      </c>
      <c r="D536" s="310">
        <v>0</v>
      </c>
      <c r="E536" s="191"/>
      <c r="F536" s="213">
        <f t="shared" ref="F536:F552" si="26">IF($C$553=0,"",IF(C536="[for completion]","",IF(C536="","",C536/$C$553)))</f>
        <v>0</v>
      </c>
      <c r="G536" s="213" t="str">
        <f t="shared" ref="G536:G552" si="27">IF($D$553=0,"",IF(D536="[for completion]","",IF(D536="","",D536/$D$553)))</f>
        <v/>
      </c>
    </row>
    <row r="537" spans="1:7" x14ac:dyDescent="0.25">
      <c r="A537" s="245" t="s">
        <v>1970</v>
      </c>
      <c r="B537" s="203" t="s">
        <v>3283</v>
      </c>
      <c r="C537" s="310">
        <v>0</v>
      </c>
      <c r="D537" s="310">
        <v>0</v>
      </c>
      <c r="E537" s="191"/>
      <c r="F537" s="213">
        <f t="shared" si="26"/>
        <v>0</v>
      </c>
      <c r="G537" s="213" t="str">
        <f t="shared" si="27"/>
        <v/>
      </c>
    </row>
    <row r="538" spans="1:7" x14ac:dyDescent="0.25">
      <c r="A538" s="245" t="s">
        <v>1971</v>
      </c>
      <c r="B538" s="203" t="s">
        <v>3284</v>
      </c>
      <c r="C538" s="310">
        <v>0</v>
      </c>
      <c r="D538" s="310">
        <v>0</v>
      </c>
      <c r="E538" s="191"/>
      <c r="F538" s="213">
        <f t="shared" si="26"/>
        <v>0</v>
      </c>
      <c r="G538" s="213" t="str">
        <f t="shared" si="27"/>
        <v/>
      </c>
    </row>
    <row r="539" spans="1:7" x14ac:dyDescent="0.25">
      <c r="A539" s="245" t="s">
        <v>1972</v>
      </c>
      <c r="B539" s="203" t="s">
        <v>3285</v>
      </c>
      <c r="C539" s="310">
        <v>0</v>
      </c>
      <c r="D539" s="310">
        <v>0</v>
      </c>
      <c r="E539" s="191"/>
      <c r="F539" s="213">
        <f t="shared" si="26"/>
        <v>0</v>
      </c>
      <c r="G539" s="213" t="str">
        <f t="shared" si="27"/>
        <v/>
      </c>
    </row>
    <row r="540" spans="1:7" x14ac:dyDescent="0.25">
      <c r="A540" s="245" t="s">
        <v>1973</v>
      </c>
      <c r="B540" s="203" t="s">
        <v>3286</v>
      </c>
      <c r="C540" s="310">
        <v>0</v>
      </c>
      <c r="D540" s="310">
        <v>0</v>
      </c>
      <c r="E540" s="191"/>
      <c r="F540" s="213">
        <f t="shared" si="26"/>
        <v>0</v>
      </c>
      <c r="G540" s="213" t="str">
        <f t="shared" si="27"/>
        <v/>
      </c>
    </row>
    <row r="541" spans="1:7" x14ac:dyDescent="0.25">
      <c r="A541" s="245" t="s">
        <v>1974</v>
      </c>
      <c r="B541" s="203" t="s">
        <v>3287</v>
      </c>
      <c r="C541" s="310">
        <v>0</v>
      </c>
      <c r="D541" s="310">
        <v>0</v>
      </c>
      <c r="E541" s="191"/>
      <c r="F541" s="213">
        <f t="shared" si="26"/>
        <v>0</v>
      </c>
      <c r="G541" s="213" t="str">
        <f t="shared" si="27"/>
        <v/>
      </c>
    </row>
    <row r="542" spans="1:7" x14ac:dyDescent="0.25">
      <c r="A542" s="245" t="s">
        <v>1975</v>
      </c>
      <c r="B542" s="203" t="s">
        <v>3288</v>
      </c>
      <c r="C542" s="310">
        <v>0</v>
      </c>
      <c r="D542" s="310">
        <v>0</v>
      </c>
      <c r="E542" s="191"/>
      <c r="F542" s="213">
        <f t="shared" si="26"/>
        <v>0</v>
      </c>
      <c r="G542" s="213" t="str">
        <f t="shared" si="27"/>
        <v/>
      </c>
    </row>
    <row r="543" spans="1:7" x14ac:dyDescent="0.25">
      <c r="A543" s="245" t="s">
        <v>1976</v>
      </c>
      <c r="B543" s="203" t="s">
        <v>3289</v>
      </c>
      <c r="C543" s="310">
        <v>0</v>
      </c>
      <c r="D543" s="310">
        <v>0</v>
      </c>
      <c r="E543" s="191"/>
      <c r="F543" s="213">
        <f t="shared" si="26"/>
        <v>0</v>
      </c>
      <c r="G543" s="213" t="str">
        <f t="shared" si="27"/>
        <v/>
      </c>
    </row>
    <row r="544" spans="1:7" x14ac:dyDescent="0.25">
      <c r="A544" s="245" t="s">
        <v>1977</v>
      </c>
      <c r="B544" s="203" t="s">
        <v>3299</v>
      </c>
      <c r="C544" s="310">
        <v>0</v>
      </c>
      <c r="D544" s="310">
        <v>0</v>
      </c>
      <c r="E544" s="191"/>
      <c r="F544" s="213">
        <f t="shared" si="26"/>
        <v>0</v>
      </c>
      <c r="G544" s="213" t="str">
        <f t="shared" si="27"/>
        <v/>
      </c>
    </row>
    <row r="545" spans="1:7" x14ac:dyDescent="0.25">
      <c r="A545" s="245" t="s">
        <v>2078</v>
      </c>
      <c r="B545" s="203" t="s">
        <v>609</v>
      </c>
      <c r="C545" s="310" t="s">
        <v>83</v>
      </c>
      <c r="D545" s="310" t="s">
        <v>83</v>
      </c>
      <c r="E545" s="191"/>
      <c r="F545" s="213" t="str">
        <f t="shared" si="26"/>
        <v/>
      </c>
      <c r="G545" s="213" t="str">
        <f t="shared" si="27"/>
        <v/>
      </c>
    </row>
    <row r="546" spans="1:7" x14ac:dyDescent="0.25">
      <c r="A546" s="245" t="s">
        <v>2398</v>
      </c>
      <c r="B546" s="203" t="s">
        <v>609</v>
      </c>
      <c r="C546" s="310" t="s">
        <v>83</v>
      </c>
      <c r="D546" s="310" t="s">
        <v>83</v>
      </c>
      <c r="E546" s="191"/>
      <c r="F546" s="213" t="str">
        <f t="shared" si="26"/>
        <v/>
      </c>
      <c r="G546" s="213" t="str">
        <f t="shared" si="27"/>
        <v/>
      </c>
    </row>
    <row r="547" spans="1:7" x14ac:dyDescent="0.25">
      <c r="A547" s="245" t="s">
        <v>2399</v>
      </c>
      <c r="B547" s="203" t="s">
        <v>609</v>
      </c>
      <c r="C547" s="310" t="s">
        <v>83</v>
      </c>
      <c r="D547" s="310" t="s">
        <v>83</v>
      </c>
      <c r="E547" s="191"/>
      <c r="F547" s="213" t="str">
        <f t="shared" si="26"/>
        <v/>
      </c>
      <c r="G547" s="213" t="str">
        <f t="shared" si="27"/>
        <v/>
      </c>
    </row>
    <row r="548" spans="1:7" x14ac:dyDescent="0.25">
      <c r="A548" s="245" t="s">
        <v>2400</v>
      </c>
      <c r="B548" s="203" t="s">
        <v>609</v>
      </c>
      <c r="C548" s="310" t="s">
        <v>83</v>
      </c>
      <c r="D548" s="310" t="s">
        <v>83</v>
      </c>
      <c r="E548" s="191"/>
      <c r="F548" s="213" t="str">
        <f t="shared" si="26"/>
        <v/>
      </c>
      <c r="G548" s="213" t="str">
        <f t="shared" si="27"/>
        <v/>
      </c>
    </row>
    <row r="549" spans="1:7" x14ac:dyDescent="0.25">
      <c r="A549" s="245" t="s">
        <v>2401</v>
      </c>
      <c r="B549" s="203" t="s">
        <v>609</v>
      </c>
      <c r="C549" s="310" t="s">
        <v>83</v>
      </c>
      <c r="D549" s="310" t="s">
        <v>83</v>
      </c>
      <c r="E549" s="191"/>
      <c r="F549" s="213" t="str">
        <f t="shared" si="26"/>
        <v/>
      </c>
      <c r="G549" s="213" t="str">
        <f t="shared" si="27"/>
        <v/>
      </c>
    </row>
    <row r="550" spans="1:7" x14ac:dyDescent="0.25">
      <c r="A550" s="245" t="s">
        <v>2402</v>
      </c>
      <c r="B550" s="203" t="s">
        <v>609</v>
      </c>
      <c r="C550" s="310" t="s">
        <v>83</v>
      </c>
      <c r="D550" s="310" t="s">
        <v>83</v>
      </c>
      <c r="E550" s="191"/>
      <c r="F550" s="213" t="str">
        <f t="shared" si="26"/>
        <v/>
      </c>
      <c r="G550" s="213" t="str">
        <f t="shared" si="27"/>
        <v/>
      </c>
    </row>
    <row r="551" spans="1:7" x14ac:dyDescent="0.25">
      <c r="A551" s="245" t="s">
        <v>2403</v>
      </c>
      <c r="B551" s="203" t="s">
        <v>609</v>
      </c>
      <c r="C551" s="310" t="s">
        <v>83</v>
      </c>
      <c r="D551" s="310" t="s">
        <v>83</v>
      </c>
      <c r="E551" s="191"/>
      <c r="F551" s="213" t="str">
        <f t="shared" si="26"/>
        <v/>
      </c>
      <c r="G551" s="213" t="str">
        <f t="shared" si="27"/>
        <v/>
      </c>
    </row>
    <row r="552" spans="1:7" x14ac:dyDescent="0.25">
      <c r="A552" s="245" t="s">
        <v>2404</v>
      </c>
      <c r="B552" s="203" t="s">
        <v>1953</v>
      </c>
      <c r="C552" s="305">
        <v>3861.3</v>
      </c>
      <c r="D552" s="310">
        <v>0</v>
      </c>
      <c r="E552" s="191"/>
      <c r="F552" s="213">
        <f t="shared" si="26"/>
        <v>1</v>
      </c>
      <c r="G552" s="213" t="str">
        <f t="shared" si="27"/>
        <v/>
      </c>
    </row>
    <row r="553" spans="1:7" x14ac:dyDescent="0.25">
      <c r="A553" s="245" t="s">
        <v>2405</v>
      </c>
      <c r="B553" s="193" t="s">
        <v>149</v>
      </c>
      <c r="C553" s="159">
        <f>SUM(C535:C552)</f>
        <v>3861.3</v>
      </c>
      <c r="D553" s="160">
        <f>SUM(D535:D552)</f>
        <v>0</v>
      </c>
      <c r="E553" s="191"/>
      <c r="F553" s="235">
        <f>SUM(F535:F552)</f>
        <v>1</v>
      </c>
      <c r="G553" s="235">
        <f>SUM(G535:G552)</f>
        <v>0</v>
      </c>
    </row>
    <row r="554" spans="1:7" x14ac:dyDescent="0.25">
      <c r="A554" s="186" t="s">
        <v>2406</v>
      </c>
      <c r="B554" s="193"/>
      <c r="C554" s="186"/>
      <c r="D554" s="186"/>
      <c r="E554" s="191"/>
      <c r="F554" s="191"/>
      <c r="G554" s="191"/>
    </row>
    <row r="555" spans="1:7" x14ac:dyDescent="0.25">
      <c r="A555" s="245" t="s">
        <v>2407</v>
      </c>
      <c r="B555" s="193"/>
      <c r="C555" s="186"/>
      <c r="D555" s="186"/>
      <c r="E555" s="191"/>
      <c r="F555" s="191"/>
      <c r="G555" s="191"/>
    </row>
    <row r="556" spans="1:7" x14ac:dyDescent="0.25">
      <c r="A556" s="245" t="s">
        <v>2408</v>
      </c>
      <c r="B556" s="193"/>
      <c r="C556" s="186"/>
      <c r="D556" s="186"/>
      <c r="E556" s="191"/>
      <c r="F556" s="191"/>
      <c r="G556" s="191"/>
    </row>
    <row r="557" spans="1:7" s="228" customFormat="1" x14ac:dyDescent="0.25">
      <c r="A557" s="83"/>
      <c r="B557" s="83" t="s">
        <v>2250</v>
      </c>
      <c r="C557" s="83" t="s">
        <v>114</v>
      </c>
      <c r="D557" s="83" t="s">
        <v>1537</v>
      </c>
      <c r="E557" s="83"/>
      <c r="F557" s="83" t="s">
        <v>517</v>
      </c>
      <c r="G557" s="83" t="s">
        <v>2469</v>
      </c>
    </row>
    <row r="558" spans="1:7" s="228" customFormat="1" x14ac:dyDescent="0.25">
      <c r="A558" s="245" t="s">
        <v>2079</v>
      </c>
      <c r="B558" s="203" t="s">
        <v>3300</v>
      </c>
      <c r="C558" s="305">
        <v>372.3</v>
      </c>
      <c r="D558" s="312">
        <v>0</v>
      </c>
      <c r="E558" s="230"/>
      <c r="F558" s="213">
        <f>IF($C$576=0,"",IF(C558="[for completion]","",IF(C558="","",C558/$C$576)))</f>
        <v>9.6418304716028261E-2</v>
      </c>
      <c r="G558" s="213" t="str">
        <f>IF($D$576=0,"",IF(D558="[for completion]","",IF(D558="","",D558/$D$576)))</f>
        <v/>
      </c>
    </row>
    <row r="559" spans="1:7" s="228" customFormat="1" x14ac:dyDescent="0.25">
      <c r="A559" s="245" t="s">
        <v>2080</v>
      </c>
      <c r="B559" s="203" t="s">
        <v>3301</v>
      </c>
      <c r="C559" s="305">
        <v>3301</v>
      </c>
      <c r="D559" s="312">
        <v>0</v>
      </c>
      <c r="E559" s="230"/>
      <c r="F559" s="213">
        <f t="shared" ref="F559:F575" si="28">IF($C$576=0,"",IF(C559="[for completion]","",IF(C559="","",C559/$C$576)))</f>
        <v>0.85489342967394388</v>
      </c>
      <c r="G559" s="213" t="str">
        <f t="shared" ref="G559:G575" si="29">IF($D$576=0,"",IF(D559="[for completion]","",IF(D559="","",D559/$D$576)))</f>
        <v/>
      </c>
    </row>
    <row r="560" spans="1:7" s="228" customFormat="1" x14ac:dyDescent="0.25">
      <c r="A560" s="245" t="s">
        <v>2081</v>
      </c>
      <c r="B560" s="203" t="s">
        <v>3302</v>
      </c>
      <c r="C560" s="305">
        <v>53.3</v>
      </c>
      <c r="D560" s="312">
        <v>0</v>
      </c>
      <c r="E560" s="230"/>
      <c r="F560" s="213">
        <f t="shared" si="28"/>
        <v>1.38036412607153E-2</v>
      </c>
      <c r="G560" s="213" t="str">
        <f t="shared" si="29"/>
        <v/>
      </c>
    </row>
    <row r="561" spans="1:7" s="228" customFormat="1" x14ac:dyDescent="0.25">
      <c r="A561" s="245" t="s">
        <v>2082</v>
      </c>
      <c r="B561" s="203" t="s">
        <v>3303</v>
      </c>
      <c r="C561" s="305">
        <v>0</v>
      </c>
      <c r="D561" s="312">
        <v>0</v>
      </c>
      <c r="E561" s="230"/>
      <c r="F561" s="213">
        <f t="shared" si="28"/>
        <v>0</v>
      </c>
      <c r="G561" s="213" t="str">
        <f t="shared" si="29"/>
        <v/>
      </c>
    </row>
    <row r="562" spans="1:7" s="228" customFormat="1" x14ac:dyDescent="0.25">
      <c r="A562" s="245" t="s">
        <v>2083</v>
      </c>
      <c r="B562" s="203" t="s">
        <v>3304</v>
      </c>
      <c r="C562" s="305">
        <v>0</v>
      </c>
      <c r="D562" s="312">
        <v>0</v>
      </c>
      <c r="E562" s="230"/>
      <c r="F562" s="213">
        <f t="shared" si="28"/>
        <v>0</v>
      </c>
      <c r="G562" s="213" t="str">
        <f t="shared" si="29"/>
        <v/>
      </c>
    </row>
    <row r="563" spans="1:7" s="228" customFormat="1" x14ac:dyDescent="0.25">
      <c r="A563" s="245" t="s">
        <v>2409</v>
      </c>
      <c r="B563" s="203" t="s">
        <v>3305</v>
      </c>
      <c r="C563" s="305">
        <v>0</v>
      </c>
      <c r="D563" s="312">
        <v>0</v>
      </c>
      <c r="E563" s="230"/>
      <c r="F563" s="213">
        <f t="shared" si="28"/>
        <v>0</v>
      </c>
      <c r="G563" s="213" t="str">
        <f t="shared" si="29"/>
        <v/>
      </c>
    </row>
    <row r="564" spans="1:7" s="228" customFormat="1" x14ac:dyDescent="0.25">
      <c r="A564" s="245" t="s">
        <v>2410</v>
      </c>
      <c r="B564" s="203" t="s">
        <v>3306</v>
      </c>
      <c r="C564" s="305">
        <v>126.3</v>
      </c>
      <c r="D564" s="312">
        <v>0</v>
      </c>
      <c r="E564" s="230"/>
      <c r="F564" s="213">
        <f t="shared" si="28"/>
        <v>3.2709191205034564E-2</v>
      </c>
      <c r="G564" s="213" t="str">
        <f t="shared" si="29"/>
        <v/>
      </c>
    </row>
    <row r="565" spans="1:7" s="228" customFormat="1" x14ac:dyDescent="0.25">
      <c r="A565" s="245" t="s">
        <v>2411</v>
      </c>
      <c r="B565" s="203" t="s">
        <v>3323</v>
      </c>
      <c r="C565" s="305">
        <v>0</v>
      </c>
      <c r="D565" s="312">
        <v>0</v>
      </c>
      <c r="E565" s="230"/>
      <c r="F565" s="213">
        <f t="shared" si="28"/>
        <v>0</v>
      </c>
      <c r="G565" s="213" t="str">
        <f t="shared" si="29"/>
        <v/>
      </c>
    </row>
    <row r="566" spans="1:7" s="228" customFormat="1" x14ac:dyDescent="0.25">
      <c r="A566" s="245" t="s">
        <v>2412</v>
      </c>
      <c r="B566" s="203" t="s">
        <v>3324</v>
      </c>
      <c r="C566" s="305">
        <v>0</v>
      </c>
      <c r="D566" s="312">
        <v>0</v>
      </c>
      <c r="E566" s="230"/>
      <c r="F566" s="213">
        <f t="shared" si="28"/>
        <v>0</v>
      </c>
      <c r="G566" s="213" t="str">
        <f t="shared" si="29"/>
        <v/>
      </c>
    </row>
    <row r="567" spans="1:7" s="228" customFormat="1" x14ac:dyDescent="0.25">
      <c r="A567" s="245" t="s">
        <v>2413</v>
      </c>
      <c r="B567" s="203" t="s">
        <v>3309</v>
      </c>
      <c r="C567" s="305">
        <v>0</v>
      </c>
      <c r="D567" s="312">
        <v>0</v>
      </c>
      <c r="E567" s="230"/>
      <c r="F567" s="213">
        <f t="shared" si="28"/>
        <v>0</v>
      </c>
      <c r="G567" s="213" t="str">
        <f t="shared" si="29"/>
        <v/>
      </c>
    </row>
    <row r="568" spans="1:7" s="228" customFormat="1" x14ac:dyDescent="0.25">
      <c r="A568" s="245" t="s">
        <v>2414</v>
      </c>
      <c r="B568" s="203" t="s">
        <v>3310</v>
      </c>
      <c r="C568" s="305">
        <v>0</v>
      </c>
      <c r="D568" s="312">
        <v>0</v>
      </c>
      <c r="E568" s="230"/>
      <c r="F568" s="213">
        <f t="shared" si="28"/>
        <v>0</v>
      </c>
      <c r="G568" s="213" t="str">
        <f t="shared" si="29"/>
        <v/>
      </c>
    </row>
    <row r="569" spans="1:7" s="228" customFormat="1" x14ac:dyDescent="0.25">
      <c r="A569" s="245" t="s">
        <v>2415</v>
      </c>
      <c r="B569" s="203" t="s">
        <v>3311</v>
      </c>
      <c r="C569" s="305">
        <v>0</v>
      </c>
      <c r="D569" s="312">
        <v>0</v>
      </c>
      <c r="E569" s="230"/>
      <c r="F569" s="213">
        <f t="shared" si="28"/>
        <v>0</v>
      </c>
      <c r="G569" s="213" t="str">
        <f t="shared" si="29"/>
        <v/>
      </c>
    </row>
    <row r="570" spans="1:7" s="228" customFormat="1" x14ac:dyDescent="0.25">
      <c r="A570" s="245" t="s">
        <v>2416</v>
      </c>
      <c r="B570" s="203" t="s">
        <v>3325</v>
      </c>
      <c r="C570" s="305">
        <v>0</v>
      </c>
      <c r="D570" s="312">
        <v>0</v>
      </c>
      <c r="E570" s="230"/>
      <c r="F570" s="213">
        <f t="shared" si="28"/>
        <v>0</v>
      </c>
      <c r="G570" s="213" t="str">
        <f t="shared" si="29"/>
        <v/>
      </c>
    </row>
    <row r="571" spans="1:7" s="228" customFormat="1" x14ac:dyDescent="0.25">
      <c r="A571" s="245" t="s">
        <v>2417</v>
      </c>
      <c r="B571" s="203" t="s">
        <v>3313</v>
      </c>
      <c r="C571" s="305">
        <v>0</v>
      </c>
      <c r="D571" s="312">
        <v>0</v>
      </c>
      <c r="E571" s="230"/>
      <c r="F571" s="213">
        <f t="shared" si="28"/>
        <v>0</v>
      </c>
      <c r="G571" s="213" t="str">
        <f t="shared" si="29"/>
        <v/>
      </c>
    </row>
    <row r="572" spans="1:7" s="228" customFormat="1" x14ac:dyDescent="0.25">
      <c r="A572" s="245" t="s">
        <v>2418</v>
      </c>
      <c r="B572" s="203" t="s">
        <v>147</v>
      </c>
      <c r="C572" s="305">
        <v>8.4</v>
      </c>
      <c r="D572" s="312">
        <v>0</v>
      </c>
      <c r="E572" s="230"/>
      <c r="F572" s="213">
        <f t="shared" si="28"/>
        <v>2.1754331442778337E-3</v>
      </c>
      <c r="G572" s="213" t="str">
        <f t="shared" si="29"/>
        <v/>
      </c>
    </row>
    <row r="573" spans="1:7" s="228" customFormat="1" x14ac:dyDescent="0.25">
      <c r="A573" s="245" t="s">
        <v>2419</v>
      </c>
      <c r="B573" s="203" t="s">
        <v>609</v>
      </c>
      <c r="C573" s="305" t="s">
        <v>83</v>
      </c>
      <c r="D573" s="312" t="s">
        <v>83</v>
      </c>
      <c r="E573" s="230"/>
      <c r="F573" s="213" t="str">
        <f t="shared" si="28"/>
        <v/>
      </c>
      <c r="G573" s="213" t="str">
        <f t="shared" si="29"/>
        <v/>
      </c>
    </row>
    <row r="574" spans="1:7" s="228" customFormat="1" x14ac:dyDescent="0.25">
      <c r="A574" s="245" t="s">
        <v>2420</v>
      </c>
      <c r="B574" s="203" t="s">
        <v>609</v>
      </c>
      <c r="C574" s="305" t="s">
        <v>83</v>
      </c>
      <c r="D574" s="312" t="s">
        <v>83</v>
      </c>
      <c r="E574" s="230"/>
      <c r="F574" s="213" t="str">
        <f t="shared" si="28"/>
        <v/>
      </c>
      <c r="G574" s="213" t="str">
        <f t="shared" si="29"/>
        <v/>
      </c>
    </row>
    <row r="575" spans="1:7" s="228" customFormat="1" x14ac:dyDescent="0.25">
      <c r="A575" s="245" t="s">
        <v>2421</v>
      </c>
      <c r="B575" s="203" t="s">
        <v>1953</v>
      </c>
      <c r="C575" s="305">
        <v>0</v>
      </c>
      <c r="D575" s="312">
        <v>0</v>
      </c>
      <c r="E575" s="230"/>
      <c r="F575" s="213">
        <f t="shared" si="28"/>
        <v>0</v>
      </c>
      <c r="G575" s="213" t="str">
        <f t="shared" si="29"/>
        <v/>
      </c>
    </row>
    <row r="576" spans="1:7" s="228" customFormat="1" x14ac:dyDescent="0.25">
      <c r="A576" s="245" t="s">
        <v>2422</v>
      </c>
      <c r="B576" s="231" t="s">
        <v>149</v>
      </c>
      <c r="C576" s="159">
        <f>SUM(C558:C575)</f>
        <v>3861.3000000000006</v>
      </c>
      <c r="D576" s="160">
        <f>SUM(D558:D575)</f>
        <v>0</v>
      </c>
      <c r="E576" s="230"/>
      <c r="F576" s="235">
        <f>SUM(F558:F575)</f>
        <v>0.99999999999999989</v>
      </c>
      <c r="G576" s="235">
        <f>SUM(G558:G575)</f>
        <v>0</v>
      </c>
    </row>
    <row r="577" spans="1:7" x14ac:dyDescent="0.25">
      <c r="A577" s="83"/>
      <c r="B577" s="83" t="s">
        <v>2268</v>
      </c>
      <c r="C577" s="83" t="s">
        <v>114</v>
      </c>
      <c r="D577" s="83" t="s">
        <v>1539</v>
      </c>
      <c r="E577" s="83"/>
      <c r="F577" s="83" t="s">
        <v>517</v>
      </c>
      <c r="G577" s="83" t="s">
        <v>1868</v>
      </c>
    </row>
    <row r="578" spans="1:7" x14ac:dyDescent="0.25">
      <c r="A578" s="186" t="s">
        <v>2423</v>
      </c>
      <c r="B578" s="193" t="s">
        <v>1528</v>
      </c>
      <c r="C578" s="310">
        <v>272.39999999999998</v>
      </c>
      <c r="D578" s="310">
        <v>0</v>
      </c>
      <c r="E578" s="191"/>
      <c r="F578" s="213">
        <f>IF($C$588=0,"",IF(C578="[for completion]","",IF(C578="","",C578/$C$588)))</f>
        <v>7.0544362148443562E-2</v>
      </c>
      <c r="G578" s="213" t="str">
        <f>IF($D$588=0,"",IF(D578="[for completion]","",IF(D578="","",D578/$D$588)))</f>
        <v/>
      </c>
    </row>
    <row r="579" spans="1:7" x14ac:dyDescent="0.25">
      <c r="A579" s="245" t="s">
        <v>2424</v>
      </c>
      <c r="B579" s="193" t="s">
        <v>1529</v>
      </c>
      <c r="C579" s="310">
        <v>62.5</v>
      </c>
      <c r="D579" s="310">
        <v>0</v>
      </c>
      <c r="E579" s="191"/>
      <c r="F579" s="213">
        <f t="shared" ref="F579:F587" si="30">IF($C$588=0,"",IF(C579="[for completion]","",IF(C579="","",C579/$C$588)))</f>
        <v>1.6185839332884446E-2</v>
      </c>
      <c r="G579" s="213" t="str">
        <f t="shared" ref="G579:G587" si="31">IF($D$588=0,"",IF(D579="[for completion]","",IF(D579="","",D579/$D$588)))</f>
        <v/>
      </c>
    </row>
    <row r="580" spans="1:7" x14ac:dyDescent="0.25">
      <c r="A580" s="245" t="s">
        <v>2425</v>
      </c>
      <c r="B580" s="193" t="s">
        <v>1530</v>
      </c>
      <c r="C580" s="310">
        <v>123.5</v>
      </c>
      <c r="D580" s="310">
        <v>0</v>
      </c>
      <c r="E580" s="191"/>
      <c r="F580" s="213">
        <f t="shared" si="30"/>
        <v>3.1983218521779662E-2</v>
      </c>
      <c r="G580" s="213" t="str">
        <f t="shared" si="31"/>
        <v/>
      </c>
    </row>
    <row r="581" spans="1:7" x14ac:dyDescent="0.25">
      <c r="A581" s="245" t="s">
        <v>2426</v>
      </c>
      <c r="B581" s="193" t="s">
        <v>1531</v>
      </c>
      <c r="C581" s="310">
        <v>138.5</v>
      </c>
      <c r="D581" s="310">
        <v>0</v>
      </c>
      <c r="E581" s="191"/>
      <c r="F581" s="213">
        <f t="shared" si="30"/>
        <v>3.5867819961671932E-2</v>
      </c>
      <c r="G581" s="213" t="str">
        <f t="shared" si="31"/>
        <v/>
      </c>
    </row>
    <row r="582" spans="1:7" x14ac:dyDescent="0.25">
      <c r="A582" s="245" t="s">
        <v>2427</v>
      </c>
      <c r="B582" s="193" t="s">
        <v>1532</v>
      </c>
      <c r="C582" s="310">
        <v>285.89999999999998</v>
      </c>
      <c r="D582" s="310">
        <v>0</v>
      </c>
      <c r="E582" s="191"/>
      <c r="F582" s="213">
        <f t="shared" si="30"/>
        <v>7.4040503444346609E-2</v>
      </c>
      <c r="G582" s="213" t="str">
        <f t="shared" si="31"/>
        <v/>
      </c>
    </row>
    <row r="583" spans="1:7" x14ac:dyDescent="0.25">
      <c r="A583" s="245" t="s">
        <v>2428</v>
      </c>
      <c r="B583" s="193" t="s">
        <v>1533</v>
      </c>
      <c r="C583" s="310">
        <v>25.7</v>
      </c>
      <c r="D583" s="310">
        <v>0</v>
      </c>
      <c r="E583" s="191"/>
      <c r="F583" s="213">
        <f t="shared" si="30"/>
        <v>6.6556171336820836E-3</v>
      </c>
      <c r="G583" s="213" t="str">
        <f t="shared" si="31"/>
        <v/>
      </c>
    </row>
    <row r="584" spans="1:7" x14ac:dyDescent="0.25">
      <c r="A584" s="245" t="s">
        <v>2429</v>
      </c>
      <c r="B584" s="193" t="s">
        <v>1534</v>
      </c>
      <c r="C584" s="310">
        <v>555.20000000000005</v>
      </c>
      <c r="D584" s="310">
        <v>0</v>
      </c>
      <c r="E584" s="191"/>
      <c r="F584" s="213">
        <f t="shared" si="30"/>
        <v>0.14378204796187913</v>
      </c>
      <c r="G584" s="213" t="str">
        <f t="shared" si="31"/>
        <v/>
      </c>
    </row>
    <row r="585" spans="1:7" x14ac:dyDescent="0.25">
      <c r="A585" s="245" t="s">
        <v>2430</v>
      </c>
      <c r="B585" s="193" t="s">
        <v>1535</v>
      </c>
      <c r="C585" s="310">
        <v>544.79999999999995</v>
      </c>
      <c r="D585" s="310">
        <v>0</v>
      </c>
      <c r="E585" s="191"/>
      <c r="F585" s="213">
        <f t="shared" si="30"/>
        <v>0.14108872429688712</v>
      </c>
      <c r="G585" s="213" t="str">
        <f t="shared" si="31"/>
        <v/>
      </c>
    </row>
    <row r="586" spans="1:7" x14ac:dyDescent="0.25">
      <c r="A586" s="245" t="s">
        <v>2431</v>
      </c>
      <c r="B586" s="193" t="s">
        <v>1536</v>
      </c>
      <c r="C586" s="305">
        <v>1852.9</v>
      </c>
      <c r="D586" s="310">
        <v>0</v>
      </c>
      <c r="E586" s="191"/>
      <c r="F586" s="213">
        <f t="shared" si="30"/>
        <v>0.47985186719842543</v>
      </c>
      <c r="G586" s="213" t="str">
        <f t="shared" si="31"/>
        <v/>
      </c>
    </row>
    <row r="587" spans="1:7" s="228" customFormat="1" x14ac:dyDescent="0.25">
      <c r="A587" s="245" t="s">
        <v>2432</v>
      </c>
      <c r="B587" s="231" t="s">
        <v>1953</v>
      </c>
      <c r="C587" s="310">
        <v>0</v>
      </c>
      <c r="D587" s="310">
        <v>0</v>
      </c>
      <c r="E587" s="230"/>
      <c r="F587" s="213">
        <f t="shared" si="30"/>
        <v>0</v>
      </c>
      <c r="G587" s="213" t="str">
        <f t="shared" si="31"/>
        <v/>
      </c>
    </row>
    <row r="588" spans="1:7" x14ac:dyDescent="0.25">
      <c r="A588" s="245" t="s">
        <v>2433</v>
      </c>
      <c r="B588" s="193" t="s">
        <v>149</v>
      </c>
      <c r="C588" s="159">
        <f>SUM(C578:C587)</f>
        <v>3861.4</v>
      </c>
      <c r="D588" s="160">
        <f>SUM(D578:D587)</f>
        <v>0</v>
      </c>
      <c r="E588" s="191"/>
      <c r="F588" s="235">
        <f>SUM(F578:F587)</f>
        <v>1</v>
      </c>
      <c r="G588" s="235">
        <f>SUM(G578:G587)</f>
        <v>0</v>
      </c>
    </row>
    <row r="590" spans="1:7" x14ac:dyDescent="0.25">
      <c r="A590" s="130"/>
      <c r="B590" s="130" t="s">
        <v>2378</v>
      </c>
      <c r="C590" s="130" t="s">
        <v>114</v>
      </c>
      <c r="D590" s="130" t="s">
        <v>1537</v>
      </c>
      <c r="E590" s="130"/>
      <c r="F590" s="130" t="s">
        <v>517</v>
      </c>
      <c r="G590" s="130" t="s">
        <v>1868</v>
      </c>
    </row>
    <row r="591" spans="1:7" x14ac:dyDescent="0.25">
      <c r="A591" s="229" t="s">
        <v>2434</v>
      </c>
      <c r="B591" s="240" t="s">
        <v>2441</v>
      </c>
      <c r="C591" s="310">
        <v>0</v>
      </c>
      <c r="D591" s="310">
        <v>0</v>
      </c>
      <c r="E591" s="241"/>
      <c r="F591" s="213">
        <f>IF($C$595=0,"",IF(C591="[for completion]","",IF(C591="","",C591/$C$595)))</f>
        <v>0</v>
      </c>
      <c r="G591" s="213" t="str">
        <f>IF($D$595=0,"",IF(D591="[for completion]","",IF(D591="","",D591/$D$595)))</f>
        <v/>
      </c>
    </row>
    <row r="592" spans="1:7" x14ac:dyDescent="0.25">
      <c r="A592" s="245" t="s">
        <v>2435</v>
      </c>
      <c r="B592" s="236" t="s">
        <v>2440</v>
      </c>
      <c r="C592" s="310">
        <v>0</v>
      </c>
      <c r="D592" s="310">
        <v>0</v>
      </c>
      <c r="E592" s="241"/>
      <c r="F592" s="241"/>
      <c r="G592" s="213" t="str">
        <f t="shared" ref="G592:G594" si="32">IF($D$595=0,"",IF(D592="[for completion]","",IF(D592="","",D592/$D$595)))</f>
        <v/>
      </c>
    </row>
    <row r="593" spans="1:7" x14ac:dyDescent="0.25">
      <c r="A593" s="245" t="s">
        <v>2436</v>
      </c>
      <c r="B593" s="240" t="s">
        <v>1538</v>
      </c>
      <c r="C593" s="310">
        <v>0</v>
      </c>
      <c r="D593" s="310">
        <v>0</v>
      </c>
      <c r="E593" s="241"/>
      <c r="F593" s="241"/>
      <c r="G593" s="213" t="str">
        <f t="shared" si="32"/>
        <v/>
      </c>
    </row>
    <row r="594" spans="1:7" x14ac:dyDescent="0.25">
      <c r="A594" s="245" t="s">
        <v>2437</v>
      </c>
      <c r="B594" s="238" t="s">
        <v>1953</v>
      </c>
      <c r="C594" s="305">
        <v>3861.3</v>
      </c>
      <c r="D594" s="310">
        <v>0</v>
      </c>
      <c r="E594" s="241"/>
      <c r="F594" s="241"/>
      <c r="G594" s="213" t="str">
        <f t="shared" si="32"/>
        <v/>
      </c>
    </row>
    <row r="595" spans="1:7" x14ac:dyDescent="0.25">
      <c r="A595" s="245" t="s">
        <v>2438</v>
      </c>
      <c r="B595" s="240" t="s">
        <v>149</v>
      </c>
      <c r="C595" s="159">
        <f>SUM(C591:C594)</f>
        <v>3861.3</v>
      </c>
      <c r="D595" s="160">
        <f>SUM(D591:D594)</f>
        <v>0</v>
      </c>
      <c r="E595" s="241"/>
      <c r="F595" s="235">
        <f>SUM(F591:F594)</f>
        <v>0</v>
      </c>
      <c r="G595" s="235">
        <f>SUM(G591:G594)</f>
        <v>0</v>
      </c>
    </row>
    <row r="596" spans="1:7" x14ac:dyDescent="0.25">
      <c r="A596" s="229"/>
    </row>
  </sheetData>
  <sheetProtection formatColumns="0" formatRows="0" insertHyperlinks="0" sort="0" autoFilter="0" pivotTables="0"/>
  <protectedRanges>
    <protectedRange sqref="B520" name="Mortgage Assets III_1"/>
  </protectedRanges>
  <mergeCells count="8">
    <mergeCell ref="A1:B1"/>
    <mergeCell ref="B25:C25"/>
    <mergeCell ref="B6:C6"/>
    <mergeCell ref="B7:C7"/>
    <mergeCell ref="B8:C8"/>
    <mergeCell ref="B9:C9"/>
    <mergeCell ref="B10:C10"/>
    <mergeCell ref="B14:C14"/>
  </mergeCells>
  <phoneticPr fontId="32" type="noConversion"/>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I515"/>
  <sheetViews>
    <sheetView zoomScaleNormal="100" workbookViewId="0">
      <selection activeCell="G17" sqref="G17"/>
    </sheetView>
  </sheetViews>
  <sheetFormatPr baseColWidth="10" defaultColWidth="9.140625" defaultRowHeight="15" x14ac:dyDescent="0.25"/>
  <cols>
    <col min="1" max="1" width="13.28515625" style="228" customWidth="1"/>
    <col min="2" max="2" width="59" style="228" customWidth="1"/>
    <col min="3" max="7" width="36.7109375" style="228" customWidth="1"/>
    <col min="8" max="16384" width="9.140625" style="228"/>
  </cols>
  <sheetData>
    <row r="1" spans="1:9" ht="45" customHeight="1" x14ac:dyDescent="0.25">
      <c r="A1" s="550" t="s">
        <v>1406</v>
      </c>
      <c r="B1" s="550"/>
    </row>
    <row r="2" spans="1:9" ht="31.5" x14ac:dyDescent="0.25">
      <c r="A2" s="246" t="s">
        <v>2074</v>
      </c>
      <c r="B2" s="246"/>
      <c r="C2" s="237"/>
      <c r="D2" s="237"/>
      <c r="E2" s="237"/>
      <c r="F2" s="247" t="s">
        <v>1929</v>
      </c>
      <c r="G2" s="248"/>
    </row>
    <row r="3" spans="1:9" x14ac:dyDescent="0.25">
      <c r="A3" s="237"/>
      <c r="B3" s="237"/>
      <c r="C3" s="237"/>
      <c r="D3" s="237"/>
      <c r="E3" s="237"/>
      <c r="F3" s="237"/>
      <c r="G3" s="237"/>
    </row>
    <row r="4" spans="1:9" ht="15.75" customHeight="1" thickBot="1" x14ac:dyDescent="0.3">
      <c r="A4" s="237"/>
      <c r="B4" s="237"/>
      <c r="C4" s="249"/>
      <c r="D4" s="237"/>
      <c r="E4" s="237"/>
      <c r="F4" s="237"/>
      <c r="G4" s="237"/>
    </row>
    <row r="5" spans="1:9" ht="60.75" customHeight="1" thickBot="1" x14ac:dyDescent="0.3">
      <c r="A5" s="250"/>
      <c r="B5" s="251" t="s">
        <v>71</v>
      </c>
      <c r="C5" s="252" t="s">
        <v>72</v>
      </c>
      <c r="D5" s="250"/>
      <c r="E5" s="551" t="s">
        <v>2054</v>
      </c>
      <c r="F5" s="552"/>
      <c r="G5" s="253" t="s">
        <v>2053</v>
      </c>
      <c r="H5" s="243"/>
    </row>
    <row r="6" spans="1:9" x14ac:dyDescent="0.25">
      <c r="A6" s="238"/>
      <c r="B6" s="238"/>
      <c r="C6" s="238"/>
      <c r="D6" s="238"/>
      <c r="F6" s="254"/>
      <c r="G6" s="254"/>
    </row>
    <row r="7" spans="1:9" ht="18.75" customHeight="1" x14ac:dyDescent="0.25">
      <c r="A7" s="255"/>
      <c r="B7" s="536" t="s">
        <v>2084</v>
      </c>
      <c r="C7" s="537"/>
      <c r="D7" s="256"/>
      <c r="E7" s="536" t="s">
        <v>2071</v>
      </c>
      <c r="F7" s="553"/>
      <c r="G7" s="553"/>
      <c r="H7" s="537"/>
    </row>
    <row r="8" spans="1:9" ht="18.75" customHeight="1" x14ac:dyDescent="0.25">
      <c r="A8" s="238"/>
      <c r="B8" s="554" t="s">
        <v>2047</v>
      </c>
      <c r="C8" s="555"/>
      <c r="D8" s="256"/>
      <c r="E8" s="556" t="s">
        <v>83</v>
      </c>
      <c r="F8" s="557"/>
      <c r="G8" s="557"/>
      <c r="H8" s="558"/>
    </row>
    <row r="9" spans="1:9" ht="18.75" customHeight="1" x14ac:dyDescent="0.25">
      <c r="A9" s="238"/>
      <c r="B9" s="554" t="s">
        <v>2051</v>
      </c>
      <c r="C9" s="555"/>
      <c r="D9" s="257"/>
      <c r="E9" s="556"/>
      <c r="F9" s="557"/>
      <c r="G9" s="557"/>
      <c r="H9" s="558"/>
      <c r="I9" s="243"/>
    </row>
    <row r="10" spans="1:9" x14ac:dyDescent="0.25">
      <c r="A10" s="258"/>
      <c r="B10" s="559"/>
      <c r="C10" s="559"/>
      <c r="D10" s="256"/>
      <c r="E10" s="556"/>
      <c r="F10" s="557"/>
      <c r="G10" s="557"/>
      <c r="H10" s="558"/>
      <c r="I10" s="243"/>
    </row>
    <row r="11" spans="1:9" ht="15.75" thickBot="1" x14ac:dyDescent="0.3">
      <c r="A11" s="258"/>
      <c r="B11" s="560"/>
      <c r="C11" s="561"/>
      <c r="D11" s="257"/>
      <c r="E11" s="556"/>
      <c r="F11" s="557"/>
      <c r="G11" s="557"/>
      <c r="H11" s="558"/>
      <c r="I11" s="243"/>
    </row>
    <row r="12" spans="1:9" x14ac:dyDescent="0.25">
      <c r="A12" s="238"/>
      <c r="B12" s="259"/>
      <c r="C12" s="238"/>
      <c r="D12" s="238"/>
      <c r="E12" s="556"/>
      <c r="F12" s="557"/>
      <c r="G12" s="557"/>
      <c r="H12" s="558"/>
      <c r="I12" s="243"/>
    </row>
    <row r="13" spans="1:9" ht="15.75" customHeight="1" thickBot="1" x14ac:dyDescent="0.3">
      <c r="A13" s="238"/>
      <c r="B13" s="259"/>
      <c r="C13" s="238"/>
      <c r="D13" s="238"/>
      <c r="E13" s="545" t="s">
        <v>2085</v>
      </c>
      <c r="F13" s="546"/>
      <c r="G13" s="547" t="s">
        <v>2086</v>
      </c>
      <c r="H13" s="548"/>
      <c r="I13" s="243"/>
    </row>
    <row r="14" spans="1:9" x14ac:dyDescent="0.25">
      <c r="A14" s="238"/>
      <c r="B14" s="259"/>
      <c r="C14" s="238"/>
      <c r="D14" s="238"/>
      <c r="E14" s="260"/>
      <c r="F14" s="260"/>
      <c r="G14" s="238"/>
      <c r="H14" s="244"/>
    </row>
    <row r="15" spans="1:9" ht="18.75" customHeight="1" x14ac:dyDescent="0.25">
      <c r="A15" s="261"/>
      <c r="B15" s="549" t="s">
        <v>2087</v>
      </c>
      <c r="C15" s="549"/>
      <c r="D15" s="549"/>
      <c r="E15" s="261"/>
      <c r="F15" s="261"/>
      <c r="G15" s="261"/>
      <c r="H15" s="261"/>
    </row>
    <row r="16" spans="1:9" x14ac:dyDescent="0.25">
      <c r="A16" s="262"/>
      <c r="B16" s="262" t="s">
        <v>2048</v>
      </c>
      <c r="C16" s="262" t="s">
        <v>114</v>
      </c>
      <c r="D16" s="262" t="s">
        <v>1545</v>
      </c>
      <c r="E16" s="262"/>
      <c r="F16" s="262" t="s">
        <v>2049</v>
      </c>
      <c r="G16" s="262" t="s">
        <v>2050</v>
      </c>
      <c r="H16" s="262"/>
    </row>
    <row r="17" spans="1:8" x14ac:dyDescent="0.25">
      <c r="A17" s="238" t="s">
        <v>2055</v>
      </c>
      <c r="B17" s="240" t="s">
        <v>2056</v>
      </c>
      <c r="C17" s="299">
        <v>5.2</v>
      </c>
      <c r="D17" s="299">
        <v>1</v>
      </c>
      <c r="F17" s="227">
        <f>IF(OR('B1. HTT Mortgage Assets'!$C$15=0,C17="[For completion]"),"",C17/'B1. HTT Mortgage Assets'!$C$15)</f>
        <v>3.2808416807882335E-4</v>
      </c>
      <c r="G17" s="227">
        <f>IF(OR('B1. HTT Mortgage Assets'!$F$28=0,D17="[For completion]"),"",D17/'B1. HTT Mortgage Assets'!$F$28)</f>
        <v>6.2189054726368158E-4</v>
      </c>
    </row>
    <row r="18" spans="1:8" x14ac:dyDescent="0.25">
      <c r="A18" s="240" t="s">
        <v>2088</v>
      </c>
      <c r="B18" s="264"/>
      <c r="C18" s="240"/>
      <c r="D18" s="240"/>
      <c r="F18" s="240"/>
      <c r="G18" s="240"/>
    </row>
    <row r="19" spans="1:8" x14ac:dyDescent="0.25">
      <c r="A19" s="240" t="s">
        <v>2089</v>
      </c>
      <c r="B19" s="240"/>
      <c r="C19" s="240"/>
      <c r="D19" s="240"/>
      <c r="F19" s="240"/>
      <c r="G19" s="240"/>
    </row>
    <row r="20" spans="1:8" ht="18.75" customHeight="1" x14ac:dyDescent="0.25">
      <c r="A20" s="261"/>
      <c r="B20" s="549" t="s">
        <v>2051</v>
      </c>
      <c r="C20" s="549"/>
      <c r="D20" s="549"/>
      <c r="E20" s="261"/>
      <c r="F20" s="261"/>
      <c r="G20" s="261"/>
      <c r="H20" s="261"/>
    </row>
    <row r="21" spans="1:8" x14ac:dyDescent="0.25">
      <c r="A21" s="262"/>
      <c r="B21" s="262" t="s">
        <v>2090</v>
      </c>
      <c r="C21" s="262" t="s">
        <v>2057</v>
      </c>
      <c r="D21" s="262" t="s">
        <v>2058</v>
      </c>
      <c r="E21" s="262" t="s">
        <v>2059</v>
      </c>
      <c r="F21" s="262" t="s">
        <v>2091</v>
      </c>
      <c r="G21" s="262" t="s">
        <v>2060</v>
      </c>
      <c r="H21" s="262" t="s">
        <v>2061</v>
      </c>
    </row>
    <row r="22" spans="1:8" ht="15" customHeight="1" x14ac:dyDescent="0.25">
      <c r="A22" s="239"/>
      <c r="B22" s="265" t="s">
        <v>2092</v>
      </c>
      <c r="C22" s="265"/>
      <c r="D22" s="239"/>
      <c r="E22" s="239"/>
      <c r="F22" s="239"/>
      <c r="G22" s="239"/>
      <c r="H22" s="239"/>
    </row>
    <row r="23" spans="1:8" x14ac:dyDescent="0.25">
      <c r="A23" s="238" t="s">
        <v>2062</v>
      </c>
      <c r="B23" s="238" t="s">
        <v>2073</v>
      </c>
      <c r="C23" s="266" t="s">
        <v>83</v>
      </c>
      <c r="D23" s="266" t="s">
        <v>83</v>
      </c>
      <c r="E23" s="266" t="s">
        <v>83</v>
      </c>
      <c r="F23" s="266" t="s">
        <v>83</v>
      </c>
      <c r="G23" s="266" t="s">
        <v>83</v>
      </c>
      <c r="H23" s="242">
        <f>SUM(C23:G23)</f>
        <v>0</v>
      </c>
    </row>
    <row r="24" spans="1:8" x14ac:dyDescent="0.25">
      <c r="A24" s="238" t="s">
        <v>2063</v>
      </c>
      <c r="B24" s="238" t="s">
        <v>2072</v>
      </c>
      <c r="C24" s="266" t="s">
        <v>83</v>
      </c>
      <c r="D24" s="266" t="s">
        <v>83</v>
      </c>
      <c r="E24" s="266" t="s">
        <v>83</v>
      </c>
      <c r="F24" s="266" t="s">
        <v>83</v>
      </c>
      <c r="G24" s="266" t="s">
        <v>83</v>
      </c>
      <c r="H24" s="242">
        <f t="shared" ref="H24:H25" si="0">SUM(C24:G24)</f>
        <v>0</v>
      </c>
    </row>
    <row r="25" spans="1:8" x14ac:dyDescent="0.25">
      <c r="A25" s="238" t="s">
        <v>2064</v>
      </c>
      <c r="B25" s="238" t="s">
        <v>1538</v>
      </c>
      <c r="C25" s="266" t="s">
        <v>83</v>
      </c>
      <c r="D25" s="266" t="s">
        <v>83</v>
      </c>
      <c r="E25" s="266" t="s">
        <v>83</v>
      </c>
      <c r="F25" s="266" t="s">
        <v>83</v>
      </c>
      <c r="G25" s="266" t="s">
        <v>83</v>
      </c>
      <c r="H25" s="242">
        <f t="shared" si="0"/>
        <v>0</v>
      </c>
    </row>
    <row r="26" spans="1:8" x14ac:dyDescent="0.25">
      <c r="A26" s="238" t="s">
        <v>2065</v>
      </c>
      <c r="B26" s="238" t="s">
        <v>2052</v>
      </c>
      <c r="C26" s="267">
        <f>SUM(C23:C25)</f>
        <v>0</v>
      </c>
      <c r="D26" s="267">
        <f>SUM(D23:D25)</f>
        <v>0</v>
      </c>
      <c r="E26" s="267">
        <f t="shared" ref="E26:H26" si="1">SUM(E23:E25)</f>
        <v>0</v>
      </c>
      <c r="F26" s="267">
        <f t="shared" si="1"/>
        <v>0</v>
      </c>
      <c r="G26" s="267">
        <f t="shared" si="1"/>
        <v>0</v>
      </c>
      <c r="H26" s="267">
        <f t="shared" si="1"/>
        <v>0</v>
      </c>
    </row>
    <row r="27" spans="1:8" x14ac:dyDescent="0.25">
      <c r="A27" s="238" t="s">
        <v>2067</v>
      </c>
      <c r="B27" s="268" t="s">
        <v>2066</v>
      </c>
      <c r="C27" s="266"/>
      <c r="D27" s="266"/>
      <c r="E27" s="266"/>
      <c r="F27" s="266"/>
      <c r="G27" s="266"/>
      <c r="H27" s="227">
        <f>IF(SUM(C27:G27)="","",SUM(C27:G27))</f>
        <v>0</v>
      </c>
    </row>
    <row r="28" spans="1:8" x14ac:dyDescent="0.25">
      <c r="A28" s="238" t="s">
        <v>2068</v>
      </c>
      <c r="B28" s="268" t="s">
        <v>2066</v>
      </c>
      <c r="C28" s="266"/>
      <c r="D28" s="266"/>
      <c r="E28" s="266"/>
      <c r="F28" s="266"/>
      <c r="G28" s="266"/>
      <c r="H28" s="242">
        <f t="shared" ref="H28:H30" si="2">IF(SUM(C28:G28)="","",SUM(C28:G28))</f>
        <v>0</v>
      </c>
    </row>
    <row r="29" spans="1:8" x14ac:dyDescent="0.25">
      <c r="A29" s="238" t="s">
        <v>2069</v>
      </c>
      <c r="B29" s="268" t="s">
        <v>2066</v>
      </c>
      <c r="C29" s="266"/>
      <c r="D29" s="266"/>
      <c r="E29" s="266"/>
      <c r="F29" s="266"/>
      <c r="G29" s="266"/>
      <c r="H29" s="242">
        <f t="shared" si="2"/>
        <v>0</v>
      </c>
    </row>
    <row r="30" spans="1:8" x14ac:dyDescent="0.25">
      <c r="A30" s="238" t="s">
        <v>2070</v>
      </c>
      <c r="B30" s="268" t="s">
        <v>2066</v>
      </c>
      <c r="C30" s="266"/>
      <c r="D30" s="266"/>
      <c r="E30" s="266"/>
      <c r="F30" s="266"/>
      <c r="G30" s="266"/>
      <c r="H30" s="242">
        <f t="shared" si="2"/>
        <v>0</v>
      </c>
    </row>
    <row r="31" spans="1:8" x14ac:dyDescent="0.25">
      <c r="A31" s="238"/>
      <c r="B31" s="268"/>
      <c r="C31" s="269"/>
      <c r="D31" s="263"/>
      <c r="E31" s="263"/>
      <c r="F31" s="270"/>
      <c r="G31" s="271"/>
    </row>
    <row r="32" spans="1:8" x14ac:dyDescent="0.25">
      <c r="A32" s="238"/>
      <c r="B32" s="268"/>
      <c r="C32" s="272"/>
      <c r="D32" s="238"/>
      <c r="E32" s="238"/>
      <c r="F32" s="227"/>
      <c r="G32" s="241"/>
    </row>
    <row r="33" spans="1:7" x14ac:dyDescent="0.25">
      <c r="A33" s="238"/>
      <c r="B33" s="268"/>
      <c r="C33" s="272"/>
      <c r="D33" s="238"/>
      <c r="E33" s="238"/>
      <c r="F33" s="227"/>
      <c r="G33" s="241"/>
    </row>
    <row r="34" spans="1:7" x14ac:dyDescent="0.25">
      <c r="A34" s="238"/>
      <c r="B34" s="268"/>
      <c r="C34" s="272"/>
      <c r="D34" s="238"/>
      <c r="E34" s="238"/>
      <c r="F34" s="227"/>
      <c r="G34" s="241"/>
    </row>
    <row r="35" spans="1:7" x14ac:dyDescent="0.25">
      <c r="A35" s="238"/>
      <c r="B35" s="268"/>
      <c r="C35" s="272"/>
      <c r="D35" s="238"/>
      <c r="F35" s="227"/>
      <c r="G35" s="241"/>
    </row>
    <row r="36" spans="1:7" x14ac:dyDescent="0.25">
      <c r="A36" s="238"/>
      <c r="B36" s="238"/>
      <c r="C36" s="226"/>
      <c r="D36" s="226"/>
      <c r="E36" s="226"/>
      <c r="F36" s="226"/>
      <c r="G36" s="240"/>
    </row>
    <row r="37" spans="1:7" x14ac:dyDescent="0.25">
      <c r="A37" s="238"/>
      <c r="B37" s="238"/>
      <c r="C37" s="226"/>
      <c r="D37" s="226"/>
      <c r="E37" s="226"/>
      <c r="F37" s="226"/>
      <c r="G37" s="240"/>
    </row>
    <row r="38" spans="1:7" x14ac:dyDescent="0.25">
      <c r="A38" s="238"/>
      <c r="B38" s="238"/>
      <c r="C38" s="226"/>
      <c r="D38" s="226"/>
      <c r="E38" s="226"/>
      <c r="F38" s="226"/>
      <c r="G38" s="240"/>
    </row>
    <row r="39" spans="1:7" x14ac:dyDescent="0.25">
      <c r="A39" s="238"/>
      <c r="B39" s="238"/>
      <c r="C39" s="226"/>
      <c r="D39" s="226"/>
      <c r="E39" s="226"/>
      <c r="F39" s="226"/>
      <c r="G39" s="240"/>
    </row>
    <row r="40" spans="1:7" x14ac:dyDescent="0.25">
      <c r="A40" s="238"/>
      <c r="B40" s="238"/>
      <c r="C40" s="226"/>
      <c r="D40" s="226"/>
      <c r="E40" s="226"/>
      <c r="F40" s="226"/>
      <c r="G40" s="240"/>
    </row>
    <row r="41" spans="1:7" x14ac:dyDescent="0.25">
      <c r="A41" s="238"/>
      <c r="B41" s="238"/>
      <c r="C41" s="226"/>
      <c r="D41" s="226"/>
      <c r="E41" s="226"/>
      <c r="F41" s="226"/>
      <c r="G41" s="240"/>
    </row>
    <row r="42" spans="1:7" x14ac:dyDescent="0.25">
      <c r="A42" s="238"/>
      <c r="B42" s="238"/>
      <c r="C42" s="226"/>
      <c r="D42" s="226"/>
      <c r="E42" s="226"/>
      <c r="F42" s="226"/>
      <c r="G42" s="240"/>
    </row>
    <row r="43" spans="1:7" x14ac:dyDescent="0.25">
      <c r="A43" s="238"/>
      <c r="B43" s="238"/>
      <c r="C43" s="226"/>
      <c r="D43" s="226"/>
      <c r="E43" s="226"/>
      <c r="F43" s="226"/>
      <c r="G43" s="240"/>
    </row>
    <row r="44" spans="1:7" x14ac:dyDescent="0.25">
      <c r="A44" s="238"/>
      <c r="B44" s="238"/>
      <c r="C44" s="226"/>
      <c r="D44" s="226"/>
      <c r="E44" s="226"/>
      <c r="F44" s="226"/>
      <c r="G44" s="240"/>
    </row>
    <row r="45" spans="1:7" x14ac:dyDescent="0.25">
      <c r="A45" s="238"/>
      <c r="B45" s="238"/>
      <c r="C45" s="226"/>
      <c r="D45" s="226"/>
      <c r="E45" s="226"/>
      <c r="F45" s="226"/>
      <c r="G45" s="240"/>
    </row>
    <row r="46" spans="1:7" x14ac:dyDescent="0.25">
      <c r="A46" s="238"/>
      <c r="B46" s="238"/>
      <c r="C46" s="226"/>
      <c r="D46" s="226"/>
      <c r="E46" s="226"/>
      <c r="F46" s="226"/>
      <c r="G46" s="240"/>
    </row>
    <row r="47" spans="1:7" x14ac:dyDescent="0.25">
      <c r="A47" s="238"/>
      <c r="B47" s="238"/>
      <c r="C47" s="226"/>
      <c r="D47" s="226"/>
      <c r="E47" s="226"/>
      <c r="F47" s="226"/>
      <c r="G47" s="240"/>
    </row>
    <row r="48" spans="1:7" x14ac:dyDescent="0.25">
      <c r="A48" s="238"/>
      <c r="B48" s="238"/>
      <c r="C48" s="226"/>
      <c r="D48" s="226"/>
      <c r="E48" s="226"/>
      <c r="F48" s="226"/>
      <c r="G48" s="240"/>
    </row>
    <row r="49" spans="1:7" x14ac:dyDescent="0.25">
      <c r="A49" s="238"/>
      <c r="B49" s="238"/>
      <c r="C49" s="226"/>
      <c r="D49" s="226"/>
      <c r="E49" s="226"/>
      <c r="F49" s="226"/>
      <c r="G49" s="240"/>
    </row>
    <row r="50" spans="1:7" x14ac:dyDescent="0.25">
      <c r="A50" s="238"/>
      <c r="B50" s="238"/>
      <c r="C50" s="226"/>
      <c r="D50" s="226"/>
      <c r="E50" s="226"/>
      <c r="F50" s="226"/>
      <c r="G50" s="240"/>
    </row>
    <row r="51" spans="1:7" x14ac:dyDescent="0.25">
      <c r="A51" s="238"/>
      <c r="B51" s="238"/>
      <c r="C51" s="226"/>
      <c r="D51" s="226"/>
      <c r="E51" s="226"/>
      <c r="F51" s="226"/>
      <c r="G51" s="240"/>
    </row>
    <row r="52" spans="1:7" x14ac:dyDescent="0.25">
      <c r="A52" s="238"/>
      <c r="B52" s="238"/>
      <c r="C52" s="226"/>
      <c r="D52" s="226"/>
      <c r="E52" s="226"/>
      <c r="F52" s="226"/>
      <c r="G52" s="240"/>
    </row>
    <row r="53" spans="1:7" x14ac:dyDescent="0.25">
      <c r="A53" s="238"/>
      <c r="B53" s="238"/>
      <c r="C53" s="226"/>
      <c r="D53" s="226"/>
      <c r="E53" s="226"/>
      <c r="F53" s="226"/>
      <c r="G53" s="240"/>
    </row>
    <row r="54" spans="1:7" x14ac:dyDescent="0.25">
      <c r="A54" s="238"/>
      <c r="B54" s="238"/>
      <c r="C54" s="226"/>
      <c r="D54" s="226"/>
      <c r="E54" s="226"/>
      <c r="F54" s="226"/>
      <c r="G54" s="240"/>
    </row>
    <row r="55" spans="1:7" x14ac:dyDescent="0.25">
      <c r="A55" s="238"/>
      <c r="B55" s="238"/>
      <c r="C55" s="226"/>
      <c r="D55" s="226"/>
      <c r="E55" s="226"/>
      <c r="F55" s="226"/>
      <c r="G55" s="240"/>
    </row>
    <row r="56" spans="1:7" x14ac:dyDescent="0.25">
      <c r="A56" s="238"/>
      <c r="B56" s="238"/>
      <c r="C56" s="226"/>
      <c r="D56" s="226"/>
      <c r="E56" s="226"/>
      <c r="F56" s="226"/>
      <c r="G56" s="240"/>
    </row>
    <row r="57" spans="1:7" x14ac:dyDescent="0.25">
      <c r="A57" s="238"/>
      <c r="B57" s="238"/>
      <c r="C57" s="226"/>
      <c r="D57" s="226"/>
      <c r="E57" s="226"/>
      <c r="F57" s="226"/>
      <c r="G57" s="240"/>
    </row>
    <row r="58" spans="1:7" x14ac:dyDescent="0.25">
      <c r="A58" s="238"/>
      <c r="B58" s="238"/>
      <c r="C58" s="226"/>
      <c r="D58" s="226"/>
      <c r="E58" s="226"/>
      <c r="F58" s="226"/>
      <c r="G58" s="240"/>
    </row>
    <row r="59" spans="1:7" x14ac:dyDescent="0.25">
      <c r="A59" s="238"/>
      <c r="B59" s="238"/>
      <c r="C59" s="226"/>
      <c r="D59" s="226"/>
      <c r="E59" s="226"/>
      <c r="F59" s="226"/>
      <c r="G59" s="240"/>
    </row>
    <row r="60" spans="1:7" x14ac:dyDescent="0.25">
      <c r="A60" s="238"/>
      <c r="B60" s="238"/>
      <c r="C60" s="226"/>
      <c r="D60" s="226"/>
      <c r="E60" s="226"/>
      <c r="F60" s="226"/>
      <c r="G60" s="240"/>
    </row>
    <row r="61" spans="1:7" x14ac:dyDescent="0.25">
      <c r="A61" s="238"/>
      <c r="B61" s="238"/>
      <c r="C61" s="226"/>
      <c r="D61" s="226"/>
      <c r="E61" s="226"/>
      <c r="F61" s="226"/>
      <c r="G61" s="240"/>
    </row>
    <row r="62" spans="1:7" x14ac:dyDescent="0.25">
      <c r="A62" s="238"/>
      <c r="B62" s="238"/>
      <c r="C62" s="226"/>
      <c r="D62" s="226"/>
      <c r="E62" s="226"/>
      <c r="F62" s="226"/>
      <c r="G62" s="240"/>
    </row>
    <row r="63" spans="1:7" x14ac:dyDescent="0.25">
      <c r="A63" s="238"/>
      <c r="B63" s="273"/>
      <c r="C63" s="274"/>
      <c r="D63" s="274"/>
      <c r="E63" s="226"/>
      <c r="F63" s="274"/>
      <c r="G63" s="240"/>
    </row>
    <row r="64" spans="1:7" x14ac:dyDescent="0.25">
      <c r="A64" s="238"/>
      <c r="B64" s="238"/>
      <c r="C64" s="226"/>
      <c r="D64" s="226"/>
      <c r="E64" s="226"/>
      <c r="F64" s="226"/>
      <c r="G64" s="240"/>
    </row>
    <row r="65" spans="1:7" x14ac:dyDescent="0.25">
      <c r="A65" s="238"/>
      <c r="B65" s="238"/>
      <c r="C65" s="226"/>
      <c r="D65" s="226"/>
      <c r="E65" s="226"/>
      <c r="F65" s="226"/>
      <c r="G65" s="240"/>
    </row>
    <row r="66" spans="1:7" x14ac:dyDescent="0.25">
      <c r="A66" s="238"/>
      <c r="B66" s="238"/>
      <c r="C66" s="226"/>
      <c r="D66" s="226"/>
      <c r="E66" s="226"/>
      <c r="F66" s="226"/>
      <c r="G66" s="240"/>
    </row>
    <row r="67" spans="1:7" x14ac:dyDescent="0.25">
      <c r="A67" s="238"/>
      <c r="B67" s="273"/>
      <c r="C67" s="274"/>
      <c r="D67" s="274"/>
      <c r="E67" s="226"/>
      <c r="F67" s="274"/>
      <c r="G67" s="240"/>
    </row>
    <row r="68" spans="1:7" x14ac:dyDescent="0.25">
      <c r="A68" s="238"/>
      <c r="B68" s="240"/>
      <c r="C68" s="226"/>
      <c r="D68" s="226"/>
      <c r="E68" s="226"/>
      <c r="F68" s="226"/>
      <c r="G68" s="240"/>
    </row>
    <row r="69" spans="1:7" x14ac:dyDescent="0.25">
      <c r="A69" s="238"/>
      <c r="B69" s="238"/>
      <c r="C69" s="226"/>
      <c r="D69" s="226"/>
      <c r="E69" s="226"/>
      <c r="F69" s="226"/>
      <c r="G69" s="240"/>
    </row>
    <row r="70" spans="1:7" x14ac:dyDescent="0.25">
      <c r="A70" s="238"/>
      <c r="B70" s="240"/>
      <c r="C70" s="226"/>
      <c r="D70" s="226"/>
      <c r="E70" s="226"/>
      <c r="F70" s="226"/>
      <c r="G70" s="240"/>
    </row>
    <row r="71" spans="1:7" x14ac:dyDescent="0.25">
      <c r="A71" s="238"/>
      <c r="B71" s="240"/>
      <c r="C71" s="226"/>
      <c r="D71" s="226"/>
      <c r="E71" s="226"/>
      <c r="F71" s="226"/>
      <c r="G71" s="240"/>
    </row>
    <row r="72" spans="1:7" x14ac:dyDescent="0.25">
      <c r="A72" s="238"/>
      <c r="B72" s="240"/>
      <c r="C72" s="226"/>
      <c r="D72" s="226"/>
      <c r="E72" s="226"/>
      <c r="F72" s="226"/>
      <c r="G72" s="240"/>
    </row>
    <row r="73" spans="1:7" x14ac:dyDescent="0.25">
      <c r="A73" s="238"/>
      <c r="B73" s="240"/>
      <c r="C73" s="226"/>
      <c r="D73" s="226"/>
      <c r="E73" s="226"/>
      <c r="F73" s="226"/>
      <c r="G73" s="240"/>
    </row>
    <row r="74" spans="1:7" x14ac:dyDescent="0.25">
      <c r="A74" s="238"/>
      <c r="B74" s="240"/>
      <c r="C74" s="226"/>
      <c r="D74" s="226"/>
      <c r="E74" s="226"/>
      <c r="F74" s="226"/>
      <c r="G74" s="240"/>
    </row>
    <row r="75" spans="1:7" x14ac:dyDescent="0.25">
      <c r="A75" s="238"/>
      <c r="B75" s="240"/>
      <c r="C75" s="226"/>
      <c r="D75" s="226"/>
      <c r="E75" s="226"/>
      <c r="F75" s="226"/>
      <c r="G75" s="240"/>
    </row>
    <row r="76" spans="1:7" x14ac:dyDescent="0.25">
      <c r="A76" s="238"/>
      <c r="B76" s="240"/>
      <c r="C76" s="226"/>
      <c r="D76" s="226"/>
      <c r="E76" s="226"/>
      <c r="F76" s="226"/>
      <c r="G76" s="240"/>
    </row>
    <row r="77" spans="1:7" x14ac:dyDescent="0.25">
      <c r="A77" s="238"/>
      <c r="B77" s="240"/>
      <c r="C77" s="226"/>
      <c r="D77" s="226"/>
      <c r="E77" s="226"/>
      <c r="F77" s="226"/>
      <c r="G77" s="240"/>
    </row>
    <row r="78" spans="1:7" x14ac:dyDescent="0.25">
      <c r="A78" s="238"/>
      <c r="B78" s="240"/>
      <c r="C78" s="226"/>
      <c r="D78" s="226"/>
      <c r="E78" s="226"/>
      <c r="F78" s="226"/>
      <c r="G78" s="240"/>
    </row>
    <row r="79" spans="1:7" x14ac:dyDescent="0.25">
      <c r="A79" s="238"/>
      <c r="B79" s="268"/>
      <c r="C79" s="226"/>
      <c r="D79" s="226"/>
      <c r="E79" s="226"/>
      <c r="F79" s="226"/>
      <c r="G79" s="240"/>
    </row>
    <row r="80" spans="1:7" x14ac:dyDescent="0.25">
      <c r="A80" s="238"/>
      <c r="B80" s="268"/>
      <c r="C80" s="226"/>
      <c r="D80" s="226"/>
      <c r="E80" s="226"/>
      <c r="F80" s="226"/>
      <c r="G80" s="240"/>
    </row>
    <row r="81" spans="1:7" x14ac:dyDescent="0.25">
      <c r="A81" s="238"/>
      <c r="B81" s="268"/>
      <c r="C81" s="226"/>
      <c r="D81" s="226"/>
      <c r="E81" s="226"/>
      <c r="F81" s="226"/>
      <c r="G81" s="240"/>
    </row>
    <row r="82" spans="1:7" x14ac:dyDescent="0.25">
      <c r="A82" s="238"/>
      <c r="B82" s="268"/>
      <c r="C82" s="226"/>
      <c r="D82" s="226"/>
      <c r="E82" s="226"/>
      <c r="F82" s="226"/>
      <c r="G82" s="240"/>
    </row>
    <row r="83" spans="1:7" x14ac:dyDescent="0.25">
      <c r="A83" s="238"/>
      <c r="B83" s="268"/>
      <c r="C83" s="226"/>
      <c r="D83" s="226"/>
      <c r="E83" s="226"/>
      <c r="F83" s="226"/>
      <c r="G83" s="240"/>
    </row>
    <row r="84" spans="1:7" x14ac:dyDescent="0.25">
      <c r="A84" s="238"/>
      <c r="B84" s="268"/>
      <c r="C84" s="226"/>
      <c r="D84" s="226"/>
      <c r="E84" s="226"/>
      <c r="F84" s="226"/>
      <c r="G84" s="240"/>
    </row>
    <row r="85" spans="1:7" x14ac:dyDescent="0.25">
      <c r="A85" s="238"/>
      <c r="B85" s="268"/>
      <c r="C85" s="226"/>
      <c r="D85" s="226"/>
      <c r="E85" s="226"/>
      <c r="F85" s="226"/>
      <c r="G85" s="240"/>
    </row>
    <row r="86" spans="1:7" x14ac:dyDescent="0.25">
      <c r="A86" s="238"/>
      <c r="B86" s="268"/>
      <c r="C86" s="226"/>
      <c r="D86" s="226"/>
      <c r="E86" s="226"/>
      <c r="F86" s="226"/>
      <c r="G86" s="240"/>
    </row>
    <row r="87" spans="1:7" x14ac:dyDescent="0.25">
      <c r="A87" s="238"/>
      <c r="B87" s="268"/>
      <c r="C87" s="226"/>
      <c r="D87" s="226"/>
      <c r="E87" s="226"/>
      <c r="F87" s="226"/>
      <c r="G87" s="240"/>
    </row>
    <row r="88" spans="1:7" x14ac:dyDescent="0.25">
      <c r="A88" s="238"/>
      <c r="B88" s="268"/>
      <c r="C88" s="226"/>
      <c r="D88" s="226"/>
      <c r="E88" s="226"/>
      <c r="F88" s="226"/>
      <c r="G88" s="240"/>
    </row>
    <row r="89" spans="1:7" x14ac:dyDescent="0.25">
      <c r="A89" s="262"/>
      <c r="B89" s="262"/>
      <c r="C89" s="262"/>
      <c r="D89" s="262"/>
      <c r="E89" s="262"/>
      <c r="F89" s="262"/>
      <c r="G89" s="262"/>
    </row>
    <row r="90" spans="1:7" x14ac:dyDescent="0.25">
      <c r="A90" s="238"/>
      <c r="B90" s="240"/>
      <c r="C90" s="226"/>
      <c r="D90" s="226"/>
      <c r="E90" s="226"/>
      <c r="F90" s="226"/>
      <c r="G90" s="240"/>
    </row>
    <row r="91" spans="1:7" x14ac:dyDescent="0.25">
      <c r="A91" s="238"/>
      <c r="B91" s="240"/>
      <c r="C91" s="226"/>
      <c r="D91" s="226"/>
      <c r="E91" s="226"/>
      <c r="F91" s="226"/>
      <c r="G91" s="240"/>
    </row>
    <row r="92" spans="1:7" x14ac:dyDescent="0.25">
      <c r="A92" s="238"/>
      <c r="B92" s="240"/>
      <c r="C92" s="226"/>
      <c r="D92" s="226"/>
      <c r="E92" s="226"/>
      <c r="F92" s="226"/>
      <c r="G92" s="240"/>
    </row>
    <row r="93" spans="1:7" x14ac:dyDescent="0.25">
      <c r="A93" s="238"/>
      <c r="B93" s="240"/>
      <c r="C93" s="226"/>
      <c r="D93" s="226"/>
      <c r="E93" s="226"/>
      <c r="F93" s="226"/>
      <c r="G93" s="240"/>
    </row>
    <row r="94" spans="1:7" x14ac:dyDescent="0.25">
      <c r="A94" s="238"/>
      <c r="B94" s="240"/>
      <c r="C94" s="226"/>
      <c r="D94" s="226"/>
      <c r="E94" s="226"/>
      <c r="F94" s="226"/>
      <c r="G94" s="240"/>
    </row>
    <row r="95" spans="1:7" x14ac:dyDescent="0.25">
      <c r="A95" s="238"/>
      <c r="B95" s="240"/>
      <c r="C95" s="226"/>
      <c r="D95" s="226"/>
      <c r="E95" s="226"/>
      <c r="F95" s="226"/>
      <c r="G95" s="240"/>
    </row>
    <row r="96" spans="1:7" x14ac:dyDescent="0.25">
      <c r="A96" s="238"/>
      <c r="B96" s="240"/>
      <c r="C96" s="226"/>
      <c r="D96" s="226"/>
      <c r="E96" s="226"/>
      <c r="F96" s="226"/>
      <c r="G96" s="240"/>
    </row>
    <row r="97" spans="1:7" x14ac:dyDescent="0.25">
      <c r="A97" s="238"/>
      <c r="B97" s="240"/>
      <c r="C97" s="226"/>
      <c r="D97" s="226"/>
      <c r="E97" s="226"/>
      <c r="F97" s="226"/>
      <c r="G97" s="240"/>
    </row>
    <row r="98" spans="1:7" x14ac:dyDescent="0.25">
      <c r="A98" s="238"/>
      <c r="B98" s="240"/>
      <c r="C98" s="226"/>
      <c r="D98" s="226"/>
      <c r="E98" s="226"/>
      <c r="F98" s="226"/>
      <c r="G98" s="240"/>
    </row>
    <row r="99" spans="1:7" x14ac:dyDescent="0.25">
      <c r="A99" s="238"/>
      <c r="B99" s="240"/>
      <c r="C99" s="226"/>
      <c r="D99" s="226"/>
      <c r="E99" s="226"/>
      <c r="F99" s="226"/>
      <c r="G99" s="240"/>
    </row>
    <row r="100" spans="1:7" x14ac:dyDescent="0.25">
      <c r="A100" s="238"/>
      <c r="B100" s="240"/>
      <c r="C100" s="226"/>
      <c r="D100" s="226"/>
      <c r="E100" s="226"/>
      <c r="F100" s="226"/>
      <c r="G100" s="240"/>
    </row>
    <row r="101" spans="1:7" x14ac:dyDescent="0.25">
      <c r="A101" s="238"/>
      <c r="B101" s="240"/>
      <c r="C101" s="226"/>
      <c r="D101" s="226"/>
      <c r="E101" s="226"/>
      <c r="F101" s="226"/>
      <c r="G101" s="240"/>
    </row>
    <row r="102" spans="1:7" x14ac:dyDescent="0.25">
      <c r="A102" s="238"/>
      <c r="B102" s="240"/>
      <c r="C102" s="226"/>
      <c r="D102" s="226"/>
      <c r="E102" s="226"/>
      <c r="F102" s="226"/>
      <c r="G102" s="240"/>
    </row>
    <row r="103" spans="1:7" x14ac:dyDescent="0.25">
      <c r="A103" s="238"/>
      <c r="B103" s="240"/>
      <c r="C103" s="226"/>
      <c r="D103" s="226"/>
      <c r="E103" s="226"/>
      <c r="F103" s="226"/>
      <c r="G103" s="240"/>
    </row>
    <row r="104" spans="1:7" x14ac:dyDescent="0.25">
      <c r="A104" s="238"/>
      <c r="B104" s="240"/>
      <c r="C104" s="226"/>
      <c r="D104" s="226"/>
      <c r="E104" s="226"/>
      <c r="F104" s="226"/>
      <c r="G104" s="240"/>
    </row>
    <row r="105" spans="1:7" x14ac:dyDescent="0.25">
      <c r="A105" s="238"/>
      <c r="B105" s="240"/>
      <c r="C105" s="226"/>
      <c r="D105" s="226"/>
      <c r="E105" s="226"/>
      <c r="F105" s="226"/>
      <c r="G105" s="240"/>
    </row>
    <row r="106" spans="1:7" x14ac:dyDescent="0.25">
      <c r="A106" s="238"/>
      <c r="B106" s="240"/>
      <c r="C106" s="226"/>
      <c r="D106" s="226"/>
      <c r="E106" s="226"/>
      <c r="F106" s="226"/>
      <c r="G106" s="240"/>
    </row>
    <row r="107" spans="1:7" x14ac:dyDescent="0.25">
      <c r="A107" s="238"/>
      <c r="B107" s="240"/>
      <c r="C107" s="226"/>
      <c r="D107" s="226"/>
      <c r="E107" s="226"/>
      <c r="F107" s="226"/>
      <c r="G107" s="240"/>
    </row>
    <row r="108" spans="1:7" x14ac:dyDescent="0.25">
      <c r="A108" s="238"/>
      <c r="B108" s="240"/>
      <c r="C108" s="226"/>
      <c r="D108" s="226"/>
      <c r="E108" s="226"/>
      <c r="F108" s="226"/>
      <c r="G108" s="240"/>
    </row>
    <row r="109" spans="1:7" x14ac:dyDescent="0.25">
      <c r="A109" s="238"/>
      <c r="B109" s="240"/>
      <c r="C109" s="226"/>
      <c r="D109" s="226"/>
      <c r="E109" s="226"/>
      <c r="F109" s="226"/>
      <c r="G109" s="240"/>
    </row>
    <row r="110" spans="1:7" x14ac:dyDescent="0.25">
      <c r="A110" s="238"/>
      <c r="B110" s="240"/>
      <c r="C110" s="226"/>
      <c r="D110" s="226"/>
      <c r="E110" s="226"/>
      <c r="F110" s="226"/>
      <c r="G110" s="240"/>
    </row>
    <row r="111" spans="1:7" x14ac:dyDescent="0.25">
      <c r="A111" s="238"/>
      <c r="B111" s="240"/>
      <c r="C111" s="226"/>
      <c r="D111" s="226"/>
      <c r="E111" s="226"/>
      <c r="F111" s="226"/>
      <c r="G111" s="240"/>
    </row>
    <row r="112" spans="1:7" x14ac:dyDescent="0.25">
      <c r="A112" s="238"/>
      <c r="B112" s="240"/>
      <c r="C112" s="226"/>
      <c r="D112" s="226"/>
      <c r="E112" s="226"/>
      <c r="F112" s="226"/>
      <c r="G112" s="240"/>
    </row>
    <row r="113" spans="1:7" x14ac:dyDescent="0.25">
      <c r="A113" s="238"/>
      <c r="B113" s="240"/>
      <c r="C113" s="226"/>
      <c r="D113" s="226"/>
      <c r="E113" s="226"/>
      <c r="F113" s="226"/>
      <c r="G113" s="240"/>
    </row>
    <row r="114" spans="1:7" x14ac:dyDescent="0.25">
      <c r="A114" s="238"/>
      <c r="B114" s="240"/>
      <c r="C114" s="226"/>
      <c r="D114" s="226"/>
      <c r="E114" s="226"/>
      <c r="F114" s="226"/>
      <c r="G114" s="240"/>
    </row>
    <row r="115" spans="1:7" x14ac:dyDescent="0.25">
      <c r="A115" s="238"/>
      <c r="B115" s="240"/>
      <c r="C115" s="226"/>
      <c r="D115" s="226"/>
      <c r="E115" s="226"/>
      <c r="F115" s="226"/>
      <c r="G115" s="240"/>
    </row>
    <row r="116" spans="1:7" x14ac:dyDescent="0.25">
      <c r="A116" s="238"/>
      <c r="B116" s="240"/>
      <c r="C116" s="226"/>
      <c r="D116" s="226"/>
      <c r="E116" s="226"/>
      <c r="F116" s="226"/>
      <c r="G116" s="240"/>
    </row>
    <row r="117" spans="1:7" x14ac:dyDescent="0.25">
      <c r="A117" s="238"/>
      <c r="B117" s="240"/>
      <c r="C117" s="226"/>
      <c r="D117" s="226"/>
      <c r="E117" s="226"/>
      <c r="F117" s="226"/>
      <c r="G117" s="240"/>
    </row>
    <row r="118" spans="1:7" x14ac:dyDescent="0.25">
      <c r="A118" s="238"/>
      <c r="B118" s="240"/>
      <c r="C118" s="226"/>
      <c r="D118" s="226"/>
      <c r="E118" s="226"/>
      <c r="F118" s="226"/>
      <c r="G118" s="240"/>
    </row>
    <row r="119" spans="1:7" x14ac:dyDescent="0.25">
      <c r="A119" s="238"/>
      <c r="B119" s="240"/>
      <c r="C119" s="226"/>
      <c r="D119" s="226"/>
      <c r="E119" s="226"/>
      <c r="F119" s="226"/>
      <c r="G119" s="240"/>
    </row>
    <row r="120" spans="1:7" x14ac:dyDescent="0.25">
      <c r="A120" s="238"/>
      <c r="B120" s="240"/>
      <c r="C120" s="226"/>
      <c r="D120" s="226"/>
      <c r="E120" s="226"/>
      <c r="F120" s="226"/>
      <c r="G120" s="240"/>
    </row>
    <row r="121" spans="1:7" x14ac:dyDescent="0.25">
      <c r="A121" s="238"/>
      <c r="B121" s="240"/>
      <c r="C121" s="226"/>
      <c r="D121" s="226"/>
      <c r="E121" s="226"/>
      <c r="F121" s="226"/>
      <c r="G121" s="240"/>
    </row>
    <row r="122" spans="1:7" x14ac:dyDescent="0.25">
      <c r="A122" s="238"/>
      <c r="B122" s="240"/>
      <c r="C122" s="226"/>
      <c r="D122" s="226"/>
      <c r="E122" s="226"/>
      <c r="F122" s="226"/>
      <c r="G122" s="240"/>
    </row>
    <row r="123" spans="1:7" x14ac:dyDescent="0.25">
      <c r="A123" s="238"/>
      <c r="B123" s="240"/>
      <c r="C123" s="226"/>
      <c r="D123" s="226"/>
      <c r="E123" s="226"/>
      <c r="F123" s="226"/>
      <c r="G123" s="240"/>
    </row>
    <row r="124" spans="1:7" x14ac:dyDescent="0.25">
      <c r="A124" s="238"/>
      <c r="B124" s="240"/>
      <c r="C124" s="226"/>
      <c r="D124" s="226"/>
      <c r="E124" s="226"/>
      <c r="F124" s="226"/>
      <c r="G124" s="240"/>
    </row>
    <row r="125" spans="1:7" x14ac:dyDescent="0.25">
      <c r="A125" s="238"/>
      <c r="B125" s="240"/>
      <c r="C125" s="226"/>
      <c r="D125" s="226"/>
      <c r="E125" s="226"/>
      <c r="F125" s="226"/>
      <c r="G125" s="240"/>
    </row>
    <row r="126" spans="1:7" x14ac:dyDescent="0.25">
      <c r="A126" s="238"/>
      <c r="B126" s="240"/>
      <c r="C126" s="226"/>
      <c r="D126" s="226"/>
      <c r="E126" s="226"/>
      <c r="F126" s="226"/>
      <c r="G126" s="240"/>
    </row>
    <row r="127" spans="1:7" x14ac:dyDescent="0.25">
      <c r="A127" s="238"/>
      <c r="B127" s="240"/>
      <c r="C127" s="226"/>
      <c r="D127" s="226"/>
      <c r="E127" s="226"/>
      <c r="F127" s="226"/>
      <c r="G127" s="240"/>
    </row>
    <row r="128" spans="1:7" x14ac:dyDescent="0.25">
      <c r="A128" s="238"/>
      <c r="B128" s="240"/>
      <c r="C128" s="226"/>
      <c r="D128" s="226"/>
      <c r="E128" s="226"/>
      <c r="F128" s="226"/>
      <c r="G128" s="240"/>
    </row>
    <row r="129" spans="1:7" x14ac:dyDescent="0.25">
      <c r="A129" s="238"/>
      <c r="B129" s="240"/>
      <c r="C129" s="226"/>
      <c r="D129" s="226"/>
      <c r="E129" s="226"/>
      <c r="F129" s="226"/>
      <c r="G129" s="240"/>
    </row>
    <row r="130" spans="1:7" x14ac:dyDescent="0.25">
      <c r="A130" s="238"/>
      <c r="B130" s="240"/>
      <c r="C130" s="226"/>
      <c r="D130" s="226"/>
      <c r="E130" s="226"/>
      <c r="F130" s="226"/>
      <c r="G130" s="240"/>
    </row>
    <row r="131" spans="1:7" x14ac:dyDescent="0.25">
      <c r="A131" s="238"/>
      <c r="B131" s="240"/>
      <c r="C131" s="226"/>
      <c r="D131" s="226"/>
      <c r="E131" s="226"/>
      <c r="F131" s="226"/>
      <c r="G131" s="240"/>
    </row>
    <row r="132" spans="1:7" x14ac:dyDescent="0.25">
      <c r="A132" s="238"/>
      <c r="B132" s="240"/>
      <c r="C132" s="226"/>
      <c r="D132" s="226"/>
      <c r="E132" s="226"/>
      <c r="F132" s="226"/>
      <c r="G132" s="240"/>
    </row>
    <row r="133" spans="1:7" x14ac:dyDescent="0.25">
      <c r="A133" s="238"/>
      <c r="B133" s="240"/>
      <c r="C133" s="226"/>
      <c r="D133" s="226"/>
      <c r="E133" s="226"/>
      <c r="F133" s="226"/>
      <c r="G133" s="240"/>
    </row>
    <row r="134" spans="1:7" x14ac:dyDescent="0.25">
      <c r="A134" s="238"/>
      <c r="B134" s="240"/>
      <c r="C134" s="226"/>
      <c r="D134" s="226"/>
      <c r="E134" s="226"/>
      <c r="F134" s="226"/>
      <c r="G134" s="240"/>
    </row>
    <row r="135" spans="1:7" x14ac:dyDescent="0.25">
      <c r="A135" s="238"/>
      <c r="B135" s="240"/>
      <c r="C135" s="226"/>
      <c r="D135" s="226"/>
      <c r="E135" s="226"/>
      <c r="F135" s="226"/>
      <c r="G135" s="240"/>
    </row>
    <row r="136" spans="1:7" x14ac:dyDescent="0.25">
      <c r="A136" s="238"/>
      <c r="B136" s="240"/>
      <c r="C136" s="226"/>
      <c r="D136" s="226"/>
      <c r="E136" s="226"/>
      <c r="F136" s="226"/>
      <c r="G136" s="240"/>
    </row>
    <row r="137" spans="1:7" x14ac:dyDescent="0.25">
      <c r="A137" s="238"/>
      <c r="B137" s="240"/>
      <c r="C137" s="226"/>
      <c r="D137" s="226"/>
      <c r="E137" s="226"/>
      <c r="F137" s="226"/>
      <c r="G137" s="240"/>
    </row>
    <row r="138" spans="1:7" x14ac:dyDescent="0.25">
      <c r="A138" s="238"/>
      <c r="B138" s="240"/>
      <c r="C138" s="226"/>
      <c r="D138" s="226"/>
      <c r="E138" s="226"/>
      <c r="F138" s="226"/>
      <c r="G138" s="240"/>
    </row>
    <row r="139" spans="1:7" x14ac:dyDescent="0.25">
      <c r="A139" s="238"/>
      <c r="B139" s="240"/>
      <c r="C139" s="226"/>
      <c r="D139" s="226"/>
      <c r="E139" s="226"/>
      <c r="F139" s="226"/>
      <c r="G139" s="240"/>
    </row>
    <row r="140" spans="1:7" x14ac:dyDescent="0.25">
      <c r="A140" s="262"/>
      <c r="B140" s="262"/>
      <c r="C140" s="262"/>
      <c r="D140" s="262"/>
      <c r="E140" s="262"/>
      <c r="F140" s="262"/>
      <c r="G140" s="262"/>
    </row>
    <row r="141" spans="1:7" x14ac:dyDescent="0.25">
      <c r="A141" s="238"/>
      <c r="B141" s="238"/>
      <c r="C141" s="226"/>
      <c r="D141" s="226"/>
      <c r="E141" s="275"/>
      <c r="F141" s="226"/>
      <c r="G141" s="240"/>
    </row>
    <row r="142" spans="1:7" x14ac:dyDescent="0.25">
      <c r="A142" s="238"/>
      <c r="B142" s="238"/>
      <c r="C142" s="226"/>
      <c r="D142" s="226"/>
      <c r="E142" s="275"/>
      <c r="F142" s="226"/>
      <c r="G142" s="240"/>
    </row>
    <row r="143" spans="1:7" x14ac:dyDescent="0.25">
      <c r="A143" s="238"/>
      <c r="B143" s="238"/>
      <c r="C143" s="226"/>
      <c r="D143" s="226"/>
      <c r="E143" s="275"/>
      <c r="F143" s="226"/>
      <c r="G143" s="240"/>
    </row>
    <row r="144" spans="1:7" x14ac:dyDescent="0.25">
      <c r="A144" s="238"/>
      <c r="B144" s="238"/>
      <c r="C144" s="226"/>
      <c r="D144" s="226"/>
      <c r="E144" s="275"/>
      <c r="F144" s="226"/>
      <c r="G144" s="240"/>
    </row>
    <row r="145" spans="1:7" x14ac:dyDescent="0.25">
      <c r="A145" s="238"/>
      <c r="B145" s="238"/>
      <c r="C145" s="226"/>
      <c r="D145" s="226"/>
      <c r="E145" s="275"/>
      <c r="F145" s="226"/>
      <c r="G145" s="240"/>
    </row>
    <row r="146" spans="1:7" x14ac:dyDescent="0.25">
      <c r="A146" s="238"/>
      <c r="B146" s="238"/>
      <c r="C146" s="226"/>
      <c r="D146" s="226"/>
      <c r="E146" s="275"/>
      <c r="F146" s="226"/>
      <c r="G146" s="240"/>
    </row>
    <row r="147" spans="1:7" x14ac:dyDescent="0.25">
      <c r="A147" s="238"/>
      <c r="B147" s="238"/>
      <c r="C147" s="226"/>
      <c r="D147" s="226"/>
      <c r="E147" s="275"/>
      <c r="F147" s="226"/>
      <c r="G147" s="240"/>
    </row>
    <row r="148" spans="1:7" x14ac:dyDescent="0.25">
      <c r="A148" s="238"/>
      <c r="B148" s="238"/>
      <c r="C148" s="226"/>
      <c r="D148" s="226"/>
      <c r="E148" s="275"/>
      <c r="F148" s="226"/>
      <c r="G148" s="240"/>
    </row>
    <row r="149" spans="1:7" x14ac:dyDescent="0.25">
      <c r="A149" s="238"/>
      <c r="B149" s="238"/>
      <c r="C149" s="226"/>
      <c r="D149" s="226"/>
      <c r="E149" s="275"/>
      <c r="F149" s="226"/>
      <c r="G149" s="240"/>
    </row>
    <row r="150" spans="1:7" x14ac:dyDescent="0.25">
      <c r="A150" s="262"/>
      <c r="B150" s="262"/>
      <c r="C150" s="262"/>
      <c r="D150" s="262"/>
      <c r="E150" s="262"/>
      <c r="F150" s="262"/>
      <c r="G150" s="262"/>
    </row>
    <row r="151" spans="1:7" x14ac:dyDescent="0.25">
      <c r="A151" s="238"/>
      <c r="B151" s="238"/>
      <c r="C151" s="226"/>
      <c r="D151" s="226"/>
      <c r="E151" s="275"/>
      <c r="F151" s="226"/>
      <c r="G151" s="240"/>
    </row>
    <row r="152" spans="1:7" x14ac:dyDescent="0.25">
      <c r="A152" s="238"/>
      <c r="B152" s="238"/>
      <c r="C152" s="226"/>
      <c r="D152" s="226"/>
      <c r="E152" s="275"/>
      <c r="F152" s="226"/>
      <c r="G152" s="240"/>
    </row>
    <row r="153" spans="1:7" x14ac:dyDescent="0.25">
      <c r="A153" s="238"/>
      <c r="B153" s="238"/>
      <c r="C153" s="226"/>
      <c r="D153" s="226"/>
      <c r="E153" s="275"/>
      <c r="F153" s="226"/>
      <c r="G153" s="240"/>
    </row>
    <row r="154" spans="1:7" x14ac:dyDescent="0.25">
      <c r="A154" s="238"/>
      <c r="B154" s="238"/>
      <c r="C154" s="238"/>
      <c r="D154" s="238"/>
      <c r="E154" s="237"/>
      <c r="F154" s="238"/>
      <c r="G154" s="240"/>
    </row>
    <row r="155" spans="1:7" x14ac:dyDescent="0.25">
      <c r="A155" s="238"/>
      <c r="B155" s="238"/>
      <c r="C155" s="238"/>
      <c r="D155" s="238"/>
      <c r="E155" s="237"/>
      <c r="F155" s="238"/>
      <c r="G155" s="240"/>
    </row>
    <row r="156" spans="1:7" x14ac:dyDescent="0.25">
      <c r="A156" s="238"/>
      <c r="B156" s="238"/>
      <c r="C156" s="238"/>
      <c r="D156" s="238"/>
      <c r="E156" s="237"/>
      <c r="F156" s="238"/>
      <c r="G156" s="240"/>
    </row>
    <row r="157" spans="1:7" x14ac:dyDescent="0.25">
      <c r="A157" s="238"/>
      <c r="B157" s="238"/>
      <c r="C157" s="238"/>
      <c r="D157" s="238"/>
      <c r="E157" s="237"/>
      <c r="F157" s="238"/>
      <c r="G157" s="240"/>
    </row>
    <row r="158" spans="1:7" x14ac:dyDescent="0.25">
      <c r="A158" s="238"/>
      <c r="B158" s="238"/>
      <c r="C158" s="238"/>
      <c r="D158" s="238"/>
      <c r="E158" s="237"/>
      <c r="F158" s="238"/>
      <c r="G158" s="240"/>
    </row>
    <row r="159" spans="1:7" x14ac:dyDescent="0.25">
      <c r="A159" s="238"/>
      <c r="B159" s="238"/>
      <c r="C159" s="238"/>
      <c r="D159" s="238"/>
      <c r="E159" s="237"/>
      <c r="F159" s="238"/>
      <c r="G159" s="240"/>
    </row>
    <row r="160" spans="1:7" x14ac:dyDescent="0.25">
      <c r="A160" s="262"/>
      <c r="B160" s="262"/>
      <c r="C160" s="262"/>
      <c r="D160" s="262"/>
      <c r="E160" s="262"/>
      <c r="F160" s="262"/>
      <c r="G160" s="262"/>
    </row>
    <row r="161" spans="1:7" x14ac:dyDescent="0.25">
      <c r="A161" s="238"/>
      <c r="B161" s="276"/>
      <c r="C161" s="226"/>
      <c r="D161" s="226"/>
      <c r="E161" s="275"/>
      <c r="F161" s="226"/>
      <c r="G161" s="240"/>
    </row>
    <row r="162" spans="1:7" x14ac:dyDescent="0.25">
      <c r="A162" s="238"/>
      <c r="B162" s="276"/>
      <c r="C162" s="226"/>
      <c r="D162" s="226"/>
      <c r="E162" s="275"/>
      <c r="F162" s="226"/>
      <c r="G162" s="240"/>
    </row>
    <row r="163" spans="1:7" x14ac:dyDescent="0.25">
      <c r="A163" s="238"/>
      <c r="B163" s="276"/>
      <c r="C163" s="226"/>
      <c r="D163" s="226"/>
      <c r="E163" s="226"/>
      <c r="F163" s="226"/>
      <c r="G163" s="240"/>
    </row>
    <row r="164" spans="1:7" x14ac:dyDescent="0.25">
      <c r="A164" s="238"/>
      <c r="B164" s="276"/>
      <c r="C164" s="226"/>
      <c r="D164" s="226"/>
      <c r="E164" s="226"/>
      <c r="F164" s="226"/>
      <c r="G164" s="240"/>
    </row>
    <row r="165" spans="1:7" x14ac:dyDescent="0.25">
      <c r="A165" s="238"/>
      <c r="B165" s="276"/>
      <c r="C165" s="226"/>
      <c r="D165" s="226"/>
      <c r="E165" s="226"/>
      <c r="F165" s="226"/>
      <c r="G165" s="240"/>
    </row>
    <row r="166" spans="1:7" x14ac:dyDescent="0.25">
      <c r="A166" s="238"/>
      <c r="B166" s="264"/>
      <c r="C166" s="226"/>
      <c r="D166" s="226"/>
      <c r="E166" s="226"/>
      <c r="F166" s="226"/>
      <c r="G166" s="240"/>
    </row>
    <row r="167" spans="1:7" x14ac:dyDescent="0.25">
      <c r="A167" s="238"/>
      <c r="B167" s="264"/>
      <c r="C167" s="226"/>
      <c r="D167" s="226"/>
      <c r="E167" s="226"/>
      <c r="F167" s="226"/>
      <c r="G167" s="240"/>
    </row>
    <row r="168" spans="1:7" x14ac:dyDescent="0.25">
      <c r="A168" s="238"/>
      <c r="B168" s="276"/>
      <c r="C168" s="226"/>
      <c r="D168" s="226"/>
      <c r="E168" s="226"/>
      <c r="F168" s="226"/>
      <c r="G168" s="240"/>
    </row>
    <row r="169" spans="1:7" x14ac:dyDescent="0.25">
      <c r="A169" s="238"/>
      <c r="B169" s="276"/>
      <c r="C169" s="226"/>
      <c r="D169" s="226"/>
      <c r="E169" s="226"/>
      <c r="F169" s="226"/>
      <c r="G169" s="240"/>
    </row>
    <row r="170" spans="1:7" x14ac:dyDescent="0.25">
      <c r="A170" s="262"/>
      <c r="B170" s="262"/>
      <c r="C170" s="262"/>
      <c r="D170" s="262"/>
      <c r="E170" s="262"/>
      <c r="F170" s="262"/>
      <c r="G170" s="262"/>
    </row>
    <row r="171" spans="1:7" x14ac:dyDescent="0.25">
      <c r="A171" s="238"/>
      <c r="B171" s="238"/>
      <c r="C171" s="226"/>
      <c r="D171" s="226"/>
      <c r="E171" s="275"/>
      <c r="F171" s="226"/>
      <c r="G171" s="240"/>
    </row>
    <row r="172" spans="1:7" x14ac:dyDescent="0.25">
      <c r="A172" s="238"/>
      <c r="B172" s="277"/>
      <c r="C172" s="226"/>
      <c r="D172" s="226"/>
      <c r="E172" s="275"/>
      <c r="F172" s="226"/>
      <c r="G172" s="240"/>
    </row>
    <row r="173" spans="1:7" x14ac:dyDescent="0.25">
      <c r="A173" s="238"/>
      <c r="B173" s="277"/>
      <c r="C173" s="226"/>
      <c r="D173" s="226"/>
      <c r="E173" s="275"/>
      <c r="F173" s="226"/>
      <c r="G173" s="240"/>
    </row>
    <row r="174" spans="1:7" x14ac:dyDescent="0.25">
      <c r="A174" s="238"/>
      <c r="B174" s="277"/>
      <c r="C174" s="226"/>
      <c r="D174" s="226"/>
      <c r="E174" s="275"/>
      <c r="F174" s="226"/>
      <c r="G174" s="240"/>
    </row>
    <row r="175" spans="1:7" x14ac:dyDescent="0.25">
      <c r="A175" s="238"/>
      <c r="B175" s="277"/>
      <c r="C175" s="226"/>
      <c r="D175" s="226"/>
      <c r="E175" s="275"/>
      <c r="F175" s="226"/>
      <c r="G175" s="240"/>
    </row>
    <row r="176" spans="1:7" x14ac:dyDescent="0.25">
      <c r="A176" s="238"/>
      <c r="B176" s="240"/>
      <c r="C176" s="240"/>
      <c r="D176" s="240"/>
      <c r="E176" s="240"/>
      <c r="F176" s="240"/>
      <c r="G176" s="240"/>
    </row>
    <row r="177" spans="1:7" x14ac:dyDescent="0.25">
      <c r="A177" s="238"/>
      <c r="B177" s="240"/>
      <c r="C177" s="240"/>
      <c r="D177" s="240"/>
      <c r="E177" s="240"/>
      <c r="F177" s="240"/>
      <c r="G177" s="240"/>
    </row>
    <row r="178" spans="1:7" x14ac:dyDescent="0.25">
      <c r="A178" s="238"/>
      <c r="B178" s="240"/>
      <c r="C178" s="240"/>
      <c r="D178" s="240"/>
      <c r="E178" s="240"/>
      <c r="F178" s="240"/>
      <c r="G178" s="240"/>
    </row>
    <row r="179" spans="1:7" ht="18.75" x14ac:dyDescent="0.25">
      <c r="A179" s="278"/>
      <c r="B179" s="279"/>
      <c r="C179" s="280"/>
      <c r="D179" s="280"/>
      <c r="E179" s="280"/>
      <c r="F179" s="280"/>
      <c r="G179" s="280"/>
    </row>
    <row r="180" spans="1:7" x14ac:dyDescent="0.25">
      <c r="A180" s="262"/>
      <c r="B180" s="262"/>
      <c r="C180" s="262"/>
      <c r="D180" s="262"/>
      <c r="E180" s="262"/>
      <c r="F180" s="262"/>
      <c r="G180" s="262"/>
    </row>
    <row r="181" spans="1:7" x14ac:dyDescent="0.25">
      <c r="A181" s="238"/>
      <c r="B181" s="240"/>
      <c r="C181" s="272"/>
      <c r="D181" s="238"/>
      <c r="E181" s="239"/>
      <c r="F181" s="248"/>
      <c r="G181" s="248"/>
    </row>
    <row r="182" spans="1:7" x14ac:dyDescent="0.25">
      <c r="A182" s="239"/>
      <c r="B182" s="281"/>
      <c r="C182" s="239"/>
      <c r="D182" s="239"/>
      <c r="E182" s="239"/>
      <c r="F182" s="248"/>
      <c r="G182" s="248"/>
    </row>
    <row r="183" spans="1:7" x14ac:dyDescent="0.25">
      <c r="A183" s="238"/>
      <c r="B183" s="240"/>
      <c r="C183" s="239"/>
      <c r="D183" s="239"/>
      <c r="E183" s="239"/>
      <c r="F183" s="248"/>
      <c r="G183" s="248"/>
    </row>
    <row r="184" spans="1:7" x14ac:dyDescent="0.25">
      <c r="A184" s="238"/>
      <c r="B184" s="240"/>
      <c r="C184" s="272"/>
      <c r="D184" s="282"/>
      <c r="E184" s="239"/>
      <c r="F184" s="227"/>
      <c r="G184" s="227"/>
    </row>
    <row r="185" spans="1:7" x14ac:dyDescent="0.25">
      <c r="A185" s="238"/>
      <c r="B185" s="240"/>
      <c r="C185" s="272"/>
      <c r="D185" s="282"/>
      <c r="E185" s="239"/>
      <c r="F185" s="227"/>
      <c r="G185" s="227"/>
    </row>
    <row r="186" spans="1:7" x14ac:dyDescent="0.25">
      <c r="A186" s="238"/>
      <c r="B186" s="240"/>
      <c r="C186" s="272"/>
      <c r="D186" s="282"/>
      <c r="E186" s="239"/>
      <c r="F186" s="227"/>
      <c r="G186" s="227"/>
    </row>
    <row r="187" spans="1:7" x14ac:dyDescent="0.25">
      <c r="A187" s="238"/>
      <c r="B187" s="240"/>
      <c r="C187" s="272"/>
      <c r="D187" s="282"/>
      <c r="E187" s="239"/>
      <c r="F187" s="227"/>
      <c r="G187" s="227"/>
    </row>
    <row r="188" spans="1:7" x14ac:dyDescent="0.25">
      <c r="A188" s="238"/>
      <c r="B188" s="240"/>
      <c r="C188" s="272"/>
      <c r="D188" s="282"/>
      <c r="E188" s="239"/>
      <c r="F188" s="227"/>
      <c r="G188" s="227"/>
    </row>
    <row r="189" spans="1:7" x14ac:dyDescent="0.25">
      <c r="A189" s="238"/>
      <c r="B189" s="240"/>
      <c r="C189" s="272"/>
      <c r="D189" s="282"/>
      <c r="E189" s="239"/>
      <c r="F189" s="227"/>
      <c r="G189" s="227"/>
    </row>
    <row r="190" spans="1:7" x14ac:dyDescent="0.25">
      <c r="A190" s="238"/>
      <c r="B190" s="240"/>
      <c r="C190" s="272"/>
      <c r="D190" s="282"/>
      <c r="E190" s="239"/>
      <c r="F190" s="227"/>
      <c r="G190" s="227"/>
    </row>
    <row r="191" spans="1:7" x14ac:dyDescent="0.25">
      <c r="A191" s="238"/>
      <c r="B191" s="240"/>
      <c r="C191" s="272"/>
      <c r="D191" s="282"/>
      <c r="E191" s="239"/>
      <c r="F191" s="227"/>
      <c r="G191" s="227"/>
    </row>
    <row r="192" spans="1:7" x14ac:dyDescent="0.25">
      <c r="A192" s="238"/>
      <c r="B192" s="240"/>
      <c r="C192" s="272"/>
      <c r="D192" s="282"/>
      <c r="E192" s="239"/>
      <c r="F192" s="227"/>
      <c r="G192" s="227"/>
    </row>
    <row r="193" spans="1:7" x14ac:dyDescent="0.25">
      <c r="A193" s="238"/>
      <c r="B193" s="240"/>
      <c r="C193" s="272"/>
      <c r="D193" s="282"/>
      <c r="E193" s="240"/>
      <c r="F193" s="227"/>
      <c r="G193" s="227"/>
    </row>
    <row r="194" spans="1:7" x14ac:dyDescent="0.25">
      <c r="A194" s="238"/>
      <c r="B194" s="240"/>
      <c r="C194" s="272"/>
      <c r="D194" s="282"/>
      <c r="E194" s="240"/>
      <c r="F194" s="227"/>
      <c r="G194" s="227"/>
    </row>
    <row r="195" spans="1:7" x14ac:dyDescent="0.25">
      <c r="A195" s="238"/>
      <c r="B195" s="240"/>
      <c r="C195" s="272"/>
      <c r="D195" s="282"/>
      <c r="E195" s="240"/>
      <c r="F195" s="227"/>
      <c r="G195" s="227"/>
    </row>
    <row r="196" spans="1:7" x14ac:dyDescent="0.25">
      <c r="A196" s="238"/>
      <c r="B196" s="240"/>
      <c r="C196" s="272"/>
      <c r="D196" s="282"/>
      <c r="E196" s="240"/>
      <c r="F196" s="227"/>
      <c r="G196" s="227"/>
    </row>
    <row r="197" spans="1:7" x14ac:dyDescent="0.25">
      <c r="A197" s="238"/>
      <c r="B197" s="240"/>
      <c r="C197" s="272"/>
      <c r="D197" s="282"/>
      <c r="E197" s="240"/>
      <c r="F197" s="227"/>
      <c r="G197" s="227"/>
    </row>
    <row r="198" spans="1:7" x14ac:dyDescent="0.25">
      <c r="A198" s="238"/>
      <c r="B198" s="240"/>
      <c r="C198" s="272"/>
      <c r="D198" s="282"/>
      <c r="E198" s="240"/>
      <c r="F198" s="227"/>
      <c r="G198" s="227"/>
    </row>
    <row r="199" spans="1:7" x14ac:dyDescent="0.25">
      <c r="A199" s="238"/>
      <c r="B199" s="240"/>
      <c r="C199" s="272"/>
      <c r="D199" s="282"/>
      <c r="E199" s="238"/>
      <c r="F199" s="227"/>
      <c r="G199" s="227"/>
    </row>
    <row r="200" spans="1:7" x14ac:dyDescent="0.25">
      <c r="A200" s="238"/>
      <c r="B200" s="240"/>
      <c r="C200" s="272"/>
      <c r="D200" s="282"/>
      <c r="E200" s="283"/>
      <c r="F200" s="227"/>
      <c r="G200" s="227"/>
    </row>
    <row r="201" spans="1:7" x14ac:dyDescent="0.25">
      <c r="A201" s="238"/>
      <c r="B201" s="240"/>
      <c r="C201" s="272"/>
      <c r="D201" s="282"/>
      <c r="E201" s="283"/>
      <c r="F201" s="227"/>
      <c r="G201" s="227"/>
    </row>
    <row r="202" spans="1:7" x14ac:dyDescent="0.25">
      <c r="A202" s="238"/>
      <c r="B202" s="240"/>
      <c r="C202" s="272"/>
      <c r="D202" s="282"/>
      <c r="E202" s="283"/>
      <c r="F202" s="227"/>
      <c r="G202" s="227"/>
    </row>
    <row r="203" spans="1:7" x14ac:dyDescent="0.25">
      <c r="A203" s="238"/>
      <c r="B203" s="240"/>
      <c r="C203" s="272"/>
      <c r="D203" s="282"/>
      <c r="E203" s="283"/>
      <c r="F203" s="227"/>
      <c r="G203" s="227"/>
    </row>
    <row r="204" spans="1:7" x14ac:dyDescent="0.25">
      <c r="A204" s="238"/>
      <c r="B204" s="240"/>
      <c r="C204" s="272"/>
      <c r="D204" s="282"/>
      <c r="E204" s="283"/>
      <c r="F204" s="227"/>
      <c r="G204" s="227"/>
    </row>
    <row r="205" spans="1:7" x14ac:dyDescent="0.25">
      <c r="A205" s="238"/>
      <c r="B205" s="240"/>
      <c r="C205" s="272"/>
      <c r="D205" s="282"/>
      <c r="E205" s="283"/>
      <c r="F205" s="227"/>
      <c r="G205" s="227"/>
    </row>
    <row r="206" spans="1:7" x14ac:dyDescent="0.25">
      <c r="A206" s="238"/>
      <c r="B206" s="240"/>
      <c r="C206" s="272"/>
      <c r="D206" s="282"/>
      <c r="E206" s="283"/>
      <c r="F206" s="227"/>
      <c r="G206" s="227"/>
    </row>
    <row r="207" spans="1:7" x14ac:dyDescent="0.25">
      <c r="A207" s="238"/>
      <c r="B207" s="240"/>
      <c r="C207" s="272"/>
      <c r="D207" s="282"/>
      <c r="E207" s="283"/>
      <c r="F207" s="227"/>
      <c r="G207" s="227"/>
    </row>
    <row r="208" spans="1:7" x14ac:dyDescent="0.25">
      <c r="A208" s="238"/>
      <c r="B208" s="284"/>
      <c r="C208" s="285"/>
      <c r="D208" s="286"/>
      <c r="E208" s="283"/>
      <c r="F208" s="287"/>
      <c r="G208" s="287"/>
    </row>
    <row r="209" spans="1:7" x14ac:dyDescent="0.25">
      <c r="A209" s="262"/>
      <c r="B209" s="262"/>
      <c r="C209" s="262"/>
      <c r="D209" s="262"/>
      <c r="E209" s="262"/>
      <c r="F209" s="262"/>
      <c r="G209" s="262"/>
    </row>
    <row r="210" spans="1:7" x14ac:dyDescent="0.25">
      <c r="A210" s="238"/>
      <c r="B210" s="238"/>
      <c r="C210" s="226"/>
      <c r="D210" s="238"/>
      <c r="E210" s="238"/>
      <c r="F210" s="267"/>
      <c r="G210" s="267"/>
    </row>
    <row r="211" spans="1:7" x14ac:dyDescent="0.25">
      <c r="A211" s="238"/>
      <c r="B211" s="238"/>
      <c r="C211" s="238"/>
      <c r="D211" s="238"/>
      <c r="E211" s="238"/>
      <c r="F211" s="267"/>
      <c r="G211" s="267"/>
    </row>
    <row r="212" spans="1:7" x14ac:dyDescent="0.25">
      <c r="A212" s="238"/>
      <c r="B212" s="240"/>
      <c r="C212" s="238"/>
      <c r="D212" s="238"/>
      <c r="E212" s="238"/>
      <c r="F212" s="267"/>
      <c r="G212" s="267"/>
    </row>
    <row r="213" spans="1:7" x14ac:dyDescent="0.25">
      <c r="A213" s="238"/>
      <c r="B213" s="238"/>
      <c r="C213" s="272"/>
      <c r="D213" s="282"/>
      <c r="E213" s="238"/>
      <c r="F213" s="227"/>
      <c r="G213" s="227"/>
    </row>
    <row r="214" spans="1:7" x14ac:dyDescent="0.25">
      <c r="A214" s="238"/>
      <c r="B214" s="238"/>
      <c r="C214" s="272"/>
      <c r="D214" s="282"/>
      <c r="E214" s="238"/>
      <c r="F214" s="227"/>
      <c r="G214" s="227"/>
    </row>
    <row r="215" spans="1:7" x14ac:dyDescent="0.25">
      <c r="A215" s="238"/>
      <c r="B215" s="238"/>
      <c r="C215" s="272"/>
      <c r="D215" s="282"/>
      <c r="E215" s="238"/>
      <c r="F215" s="227"/>
      <c r="G215" s="227"/>
    </row>
    <row r="216" spans="1:7" x14ac:dyDescent="0.25">
      <c r="A216" s="238"/>
      <c r="B216" s="238"/>
      <c r="C216" s="272"/>
      <c r="D216" s="282"/>
      <c r="E216" s="238"/>
      <c r="F216" s="227"/>
      <c r="G216" s="227"/>
    </row>
    <row r="217" spans="1:7" x14ac:dyDescent="0.25">
      <c r="A217" s="238"/>
      <c r="B217" s="238"/>
      <c r="C217" s="272"/>
      <c r="D217" s="282"/>
      <c r="E217" s="238"/>
      <c r="F217" s="227"/>
      <c r="G217" s="227"/>
    </row>
    <row r="218" spans="1:7" x14ac:dyDescent="0.25">
      <c r="A218" s="238"/>
      <c r="B218" s="238"/>
      <c r="C218" s="272"/>
      <c r="D218" s="282"/>
      <c r="E218" s="238"/>
      <c r="F218" s="227"/>
      <c r="G218" s="227"/>
    </row>
    <row r="219" spans="1:7" x14ac:dyDescent="0.25">
      <c r="A219" s="238"/>
      <c r="B219" s="238"/>
      <c r="C219" s="272"/>
      <c r="D219" s="282"/>
      <c r="E219" s="238"/>
      <c r="F219" s="227"/>
      <c r="G219" s="227"/>
    </row>
    <row r="220" spans="1:7" x14ac:dyDescent="0.25">
      <c r="A220" s="238"/>
      <c r="B220" s="238"/>
      <c r="C220" s="272"/>
      <c r="D220" s="282"/>
      <c r="E220" s="238"/>
      <c r="F220" s="227"/>
      <c r="G220" s="227"/>
    </row>
    <row r="221" spans="1:7" x14ac:dyDescent="0.25">
      <c r="A221" s="238"/>
      <c r="B221" s="284"/>
      <c r="C221" s="272"/>
      <c r="D221" s="282"/>
      <c r="E221" s="238"/>
      <c r="F221" s="227"/>
      <c r="G221" s="227"/>
    </row>
    <row r="222" spans="1:7" x14ac:dyDescent="0.25">
      <c r="A222" s="238"/>
      <c r="B222" s="268"/>
      <c r="C222" s="272"/>
      <c r="D222" s="282"/>
      <c r="E222" s="238"/>
      <c r="F222" s="227"/>
      <c r="G222" s="227"/>
    </row>
    <row r="223" spans="1:7" x14ac:dyDescent="0.25">
      <c r="A223" s="238"/>
      <c r="B223" s="268"/>
      <c r="C223" s="272"/>
      <c r="D223" s="282"/>
      <c r="E223" s="238"/>
      <c r="F223" s="227"/>
      <c r="G223" s="227"/>
    </row>
    <row r="224" spans="1:7" x14ac:dyDescent="0.25">
      <c r="A224" s="238"/>
      <c r="B224" s="268"/>
      <c r="C224" s="272"/>
      <c r="D224" s="282"/>
      <c r="E224" s="238"/>
      <c r="F224" s="227"/>
      <c r="G224" s="227"/>
    </row>
    <row r="225" spans="1:7" x14ac:dyDescent="0.25">
      <c r="A225" s="238"/>
      <c r="B225" s="268"/>
      <c r="C225" s="272"/>
      <c r="D225" s="282"/>
      <c r="E225" s="238"/>
      <c r="F225" s="227"/>
      <c r="G225" s="227"/>
    </row>
    <row r="226" spans="1:7" x14ac:dyDescent="0.25">
      <c r="A226" s="238"/>
      <c r="B226" s="268"/>
      <c r="C226" s="272"/>
      <c r="D226" s="282"/>
      <c r="E226" s="238"/>
      <c r="F226" s="227"/>
      <c r="G226" s="227"/>
    </row>
    <row r="227" spans="1:7" x14ac:dyDescent="0.25">
      <c r="A227" s="238"/>
      <c r="B227" s="268"/>
      <c r="C227" s="272"/>
      <c r="D227" s="282"/>
      <c r="E227" s="238"/>
      <c r="F227" s="227"/>
      <c r="G227" s="227"/>
    </row>
    <row r="228" spans="1:7" x14ac:dyDescent="0.25">
      <c r="A228" s="238"/>
      <c r="B228" s="268"/>
      <c r="C228" s="238"/>
      <c r="D228" s="238"/>
      <c r="E228" s="238"/>
      <c r="F228" s="227"/>
      <c r="G228" s="227"/>
    </row>
    <row r="229" spans="1:7" x14ac:dyDescent="0.25">
      <c r="A229" s="238"/>
      <c r="B229" s="268"/>
      <c r="C229" s="238"/>
      <c r="D229" s="238"/>
      <c r="E229" s="238"/>
      <c r="F229" s="227"/>
      <c r="G229" s="227"/>
    </row>
    <row r="230" spans="1:7" x14ac:dyDescent="0.25">
      <c r="A230" s="238"/>
      <c r="B230" s="268"/>
      <c r="C230" s="238"/>
      <c r="D230" s="238"/>
      <c r="E230" s="238"/>
      <c r="F230" s="227"/>
      <c r="G230" s="227"/>
    </row>
    <row r="231" spans="1:7" x14ac:dyDescent="0.25">
      <c r="A231" s="262"/>
      <c r="B231" s="262"/>
      <c r="C231" s="262"/>
      <c r="D231" s="262"/>
      <c r="E231" s="262"/>
      <c r="F231" s="262"/>
      <c r="G231" s="262"/>
    </row>
    <row r="232" spans="1:7" x14ac:dyDescent="0.25">
      <c r="A232" s="238"/>
      <c r="B232" s="238"/>
      <c r="C232" s="226"/>
      <c r="D232" s="238"/>
      <c r="E232" s="238"/>
      <c r="F232" s="267"/>
      <c r="G232" s="267"/>
    </row>
    <row r="233" spans="1:7" x14ac:dyDescent="0.25">
      <c r="A233" s="238"/>
      <c r="B233" s="238"/>
      <c r="C233" s="238"/>
      <c r="D233" s="238"/>
      <c r="E233" s="238"/>
      <c r="F233" s="267"/>
      <c r="G233" s="267"/>
    </row>
    <row r="234" spans="1:7" x14ac:dyDescent="0.25">
      <c r="A234" s="238"/>
      <c r="B234" s="240"/>
      <c r="C234" s="238"/>
      <c r="D234" s="238"/>
      <c r="E234" s="238"/>
      <c r="F234" s="267"/>
      <c r="G234" s="267"/>
    </row>
    <row r="235" spans="1:7" x14ac:dyDescent="0.25">
      <c r="A235" s="238"/>
      <c r="B235" s="238"/>
      <c r="C235" s="272"/>
      <c r="D235" s="282"/>
      <c r="E235" s="238"/>
      <c r="F235" s="227"/>
      <c r="G235" s="227"/>
    </row>
    <row r="236" spans="1:7" x14ac:dyDescent="0.25">
      <c r="A236" s="238"/>
      <c r="B236" s="238"/>
      <c r="C236" s="272"/>
      <c r="D236" s="282"/>
      <c r="E236" s="238"/>
      <c r="F236" s="227"/>
      <c r="G236" s="227"/>
    </row>
    <row r="237" spans="1:7" x14ac:dyDescent="0.25">
      <c r="A237" s="238"/>
      <c r="B237" s="238"/>
      <c r="C237" s="272"/>
      <c r="D237" s="282"/>
      <c r="E237" s="238"/>
      <c r="F237" s="227"/>
      <c r="G237" s="227"/>
    </row>
    <row r="238" spans="1:7" x14ac:dyDescent="0.25">
      <c r="A238" s="238"/>
      <c r="B238" s="238"/>
      <c r="C238" s="272"/>
      <c r="D238" s="282"/>
      <c r="E238" s="238"/>
      <c r="F238" s="227"/>
      <c r="G238" s="227"/>
    </row>
    <row r="239" spans="1:7" x14ac:dyDescent="0.25">
      <c r="A239" s="238"/>
      <c r="B239" s="238"/>
      <c r="C239" s="272"/>
      <c r="D239" s="282"/>
      <c r="E239" s="238"/>
      <c r="F239" s="227"/>
      <c r="G239" s="227"/>
    </row>
    <row r="240" spans="1:7" x14ac:dyDescent="0.25">
      <c r="A240" s="238"/>
      <c r="B240" s="238"/>
      <c r="C240" s="272"/>
      <c r="D240" s="282"/>
      <c r="E240" s="238"/>
      <c r="F240" s="227"/>
      <c r="G240" s="227"/>
    </row>
    <row r="241" spans="1:7" x14ac:dyDescent="0.25">
      <c r="A241" s="238"/>
      <c r="B241" s="238"/>
      <c r="C241" s="272"/>
      <c r="D241" s="282"/>
      <c r="E241" s="238"/>
      <c r="F241" s="227"/>
      <c r="G241" s="227"/>
    </row>
    <row r="242" spans="1:7" x14ac:dyDescent="0.25">
      <c r="A242" s="238"/>
      <c r="B242" s="238"/>
      <c r="C242" s="272"/>
      <c r="D242" s="282"/>
      <c r="E242" s="238"/>
      <c r="F242" s="227"/>
      <c r="G242" s="227"/>
    </row>
    <row r="243" spans="1:7" x14ac:dyDescent="0.25">
      <c r="A243" s="238"/>
      <c r="B243" s="284"/>
      <c r="C243" s="272"/>
      <c r="D243" s="282"/>
      <c r="E243" s="238"/>
      <c r="F243" s="227"/>
      <c r="G243" s="227"/>
    </row>
    <row r="244" spans="1:7" x14ac:dyDescent="0.25">
      <c r="A244" s="238"/>
      <c r="B244" s="268"/>
      <c r="C244" s="272"/>
      <c r="D244" s="282"/>
      <c r="E244" s="238"/>
      <c r="F244" s="227"/>
      <c r="G244" s="227"/>
    </row>
    <row r="245" spans="1:7" x14ac:dyDescent="0.25">
      <c r="A245" s="238"/>
      <c r="B245" s="268"/>
      <c r="C245" s="272"/>
      <c r="D245" s="282"/>
      <c r="E245" s="238"/>
      <c r="F245" s="227"/>
      <c r="G245" s="227"/>
    </row>
    <row r="246" spans="1:7" x14ac:dyDescent="0.25">
      <c r="A246" s="238"/>
      <c r="B246" s="268"/>
      <c r="C246" s="272"/>
      <c r="D246" s="282"/>
      <c r="E246" s="238"/>
      <c r="F246" s="227"/>
      <c r="G246" s="227"/>
    </row>
    <row r="247" spans="1:7" x14ac:dyDescent="0.25">
      <c r="A247" s="238"/>
      <c r="B247" s="268"/>
      <c r="C247" s="272"/>
      <c r="D247" s="282"/>
      <c r="E247" s="238"/>
      <c r="F247" s="227"/>
      <c r="G247" s="227"/>
    </row>
    <row r="248" spans="1:7" x14ac:dyDescent="0.25">
      <c r="A248" s="238"/>
      <c r="B248" s="268"/>
      <c r="C248" s="272"/>
      <c r="D248" s="282"/>
      <c r="E248" s="238"/>
      <c r="F248" s="227"/>
      <c r="G248" s="227"/>
    </row>
    <row r="249" spans="1:7" x14ac:dyDescent="0.25">
      <c r="A249" s="238"/>
      <c r="B249" s="268"/>
      <c r="C249" s="272"/>
      <c r="D249" s="282"/>
      <c r="E249" s="238"/>
      <c r="F249" s="227"/>
      <c r="G249" s="227"/>
    </row>
    <row r="250" spans="1:7" x14ac:dyDescent="0.25">
      <c r="A250" s="238"/>
      <c r="B250" s="268"/>
      <c r="C250" s="238"/>
      <c r="D250" s="238"/>
      <c r="E250" s="238"/>
      <c r="F250" s="288"/>
      <c r="G250" s="288"/>
    </row>
    <row r="251" spans="1:7" x14ac:dyDescent="0.25">
      <c r="A251" s="238"/>
      <c r="B251" s="268"/>
      <c r="C251" s="238"/>
      <c r="D251" s="238"/>
      <c r="E251" s="238"/>
      <c r="F251" s="288"/>
      <c r="G251" s="288"/>
    </row>
    <row r="252" spans="1:7" x14ac:dyDescent="0.25">
      <c r="A252" s="238"/>
      <c r="B252" s="268"/>
      <c r="C252" s="238"/>
      <c r="D252" s="238"/>
      <c r="E252" s="238"/>
      <c r="F252" s="288"/>
      <c r="G252" s="288"/>
    </row>
    <row r="253" spans="1:7" x14ac:dyDescent="0.25">
      <c r="A253" s="262"/>
      <c r="B253" s="262"/>
      <c r="C253" s="262"/>
      <c r="D253" s="262"/>
      <c r="E253" s="262"/>
      <c r="F253" s="262"/>
      <c r="G253" s="262"/>
    </row>
    <row r="254" spans="1:7" x14ac:dyDescent="0.25">
      <c r="A254" s="238"/>
      <c r="B254" s="238"/>
      <c r="C254" s="226"/>
      <c r="D254" s="238"/>
      <c r="E254" s="283"/>
      <c r="F254" s="283"/>
      <c r="G254" s="283"/>
    </row>
    <row r="255" spans="1:7" x14ac:dyDescent="0.25">
      <c r="A255" s="238"/>
      <c r="B255" s="238"/>
      <c r="C255" s="226"/>
      <c r="D255" s="238"/>
      <c r="E255" s="283"/>
      <c r="F255" s="283"/>
      <c r="G255" s="237"/>
    </row>
    <row r="256" spans="1:7" x14ac:dyDescent="0.25">
      <c r="A256" s="238"/>
      <c r="B256" s="238"/>
      <c r="C256" s="226"/>
      <c r="D256" s="238"/>
      <c r="E256" s="283"/>
      <c r="F256" s="283"/>
      <c r="G256" s="237"/>
    </row>
    <row r="257" spans="1:7" x14ac:dyDescent="0.25">
      <c r="A257" s="238"/>
      <c r="B257" s="240"/>
      <c r="C257" s="226"/>
      <c r="D257" s="239"/>
      <c r="E257" s="239"/>
      <c r="F257" s="248"/>
      <c r="G257" s="248"/>
    </row>
    <row r="258" spans="1:7" x14ac:dyDescent="0.25">
      <c r="A258" s="238"/>
      <c r="B258" s="238"/>
      <c r="C258" s="226"/>
      <c r="D258" s="238"/>
      <c r="E258" s="283"/>
      <c r="F258" s="283"/>
      <c r="G258" s="237"/>
    </row>
    <row r="259" spans="1:7" x14ac:dyDescent="0.25">
      <c r="A259" s="238"/>
      <c r="B259" s="268"/>
      <c r="C259" s="226"/>
      <c r="D259" s="238"/>
      <c r="E259" s="283"/>
      <c r="F259" s="283"/>
      <c r="G259" s="237"/>
    </row>
    <row r="260" spans="1:7" x14ac:dyDescent="0.25">
      <c r="A260" s="238"/>
      <c r="B260" s="268"/>
      <c r="C260" s="289"/>
      <c r="D260" s="238"/>
      <c r="E260" s="283"/>
      <c r="F260" s="283"/>
      <c r="G260" s="237"/>
    </row>
    <row r="261" spans="1:7" x14ac:dyDescent="0.25">
      <c r="A261" s="238"/>
      <c r="B261" s="268"/>
      <c r="C261" s="226"/>
      <c r="D261" s="238"/>
      <c r="E261" s="283"/>
      <c r="F261" s="283"/>
      <c r="G261" s="237"/>
    </row>
    <row r="262" spans="1:7" x14ac:dyDescent="0.25">
      <c r="A262" s="238"/>
      <c r="B262" s="268"/>
      <c r="C262" s="226"/>
      <c r="D262" s="238"/>
      <c r="E262" s="283"/>
      <c r="F262" s="283"/>
      <c r="G262" s="237"/>
    </row>
    <row r="263" spans="1:7" x14ac:dyDescent="0.25">
      <c r="A263" s="238"/>
      <c r="B263" s="268"/>
      <c r="C263" s="226"/>
      <c r="D263" s="238"/>
      <c r="E263" s="283"/>
      <c r="F263" s="283"/>
      <c r="G263" s="237"/>
    </row>
    <row r="264" spans="1:7" x14ac:dyDescent="0.25">
      <c r="A264" s="238"/>
      <c r="B264" s="268"/>
      <c r="C264" s="226"/>
      <c r="D264" s="238"/>
      <c r="E264" s="283"/>
      <c r="F264" s="283"/>
      <c r="G264" s="237"/>
    </row>
    <row r="265" spans="1:7" x14ac:dyDescent="0.25">
      <c r="A265" s="238"/>
      <c r="B265" s="268"/>
      <c r="C265" s="226"/>
      <c r="D265" s="238"/>
      <c r="E265" s="283"/>
      <c r="F265" s="283"/>
      <c r="G265" s="237"/>
    </row>
    <row r="266" spans="1:7" x14ac:dyDescent="0.25">
      <c r="A266" s="238"/>
      <c r="B266" s="268"/>
      <c r="C266" s="226"/>
      <c r="D266" s="238"/>
      <c r="E266" s="283"/>
      <c r="F266" s="283"/>
      <c r="G266" s="237"/>
    </row>
    <row r="267" spans="1:7" x14ac:dyDescent="0.25">
      <c r="A267" s="238"/>
      <c r="B267" s="268"/>
      <c r="C267" s="226"/>
      <c r="D267" s="238"/>
      <c r="E267" s="283"/>
      <c r="F267" s="283"/>
      <c r="G267" s="237"/>
    </row>
    <row r="268" spans="1:7" x14ac:dyDescent="0.25">
      <c r="A268" s="238"/>
      <c r="B268" s="268"/>
      <c r="C268" s="226"/>
      <c r="D268" s="238"/>
      <c r="E268" s="283"/>
      <c r="F268" s="283"/>
      <c r="G268" s="237"/>
    </row>
    <row r="269" spans="1:7" x14ac:dyDescent="0.25">
      <c r="A269" s="238"/>
      <c r="B269" s="268"/>
      <c r="C269" s="226"/>
      <c r="D269" s="238"/>
      <c r="E269" s="283"/>
      <c r="F269" s="283"/>
      <c r="G269" s="237"/>
    </row>
    <row r="270" spans="1:7" x14ac:dyDescent="0.25">
      <c r="A270" s="262"/>
      <c r="B270" s="262"/>
      <c r="C270" s="262"/>
      <c r="D270" s="262"/>
      <c r="E270" s="262"/>
      <c r="F270" s="262"/>
      <c r="G270" s="262"/>
    </row>
    <row r="271" spans="1:7" x14ac:dyDescent="0.25">
      <c r="A271" s="238"/>
      <c r="B271" s="238"/>
      <c r="C271" s="226"/>
      <c r="D271" s="238"/>
      <c r="E271" s="237"/>
      <c r="F271" s="237"/>
      <c r="G271" s="237"/>
    </row>
    <row r="272" spans="1:7" x14ac:dyDescent="0.25">
      <c r="A272" s="238"/>
      <c r="B272" s="238"/>
      <c r="C272" s="226"/>
      <c r="D272" s="238"/>
      <c r="E272" s="237"/>
      <c r="F272" s="237"/>
      <c r="G272" s="237"/>
    </row>
    <row r="273" spans="1:7" x14ac:dyDescent="0.25">
      <c r="A273" s="238"/>
      <c r="B273" s="238"/>
      <c r="C273" s="226"/>
      <c r="D273" s="238"/>
      <c r="E273" s="237"/>
      <c r="F273" s="237"/>
      <c r="G273" s="237"/>
    </row>
    <row r="274" spans="1:7" x14ac:dyDescent="0.25">
      <c r="A274" s="238"/>
      <c r="B274" s="238"/>
      <c r="C274" s="226"/>
      <c r="D274" s="238"/>
      <c r="E274" s="237"/>
      <c r="F274" s="237"/>
      <c r="G274" s="237"/>
    </row>
    <row r="275" spans="1:7" x14ac:dyDescent="0.25">
      <c r="A275" s="238"/>
      <c r="B275" s="238"/>
      <c r="C275" s="226"/>
      <c r="D275" s="238"/>
      <c r="E275" s="237"/>
      <c r="F275" s="237"/>
      <c r="G275" s="237"/>
    </row>
    <row r="276" spans="1:7" x14ac:dyDescent="0.25">
      <c r="A276" s="238"/>
      <c r="B276" s="238"/>
      <c r="C276" s="226"/>
      <c r="D276" s="238"/>
      <c r="E276" s="237"/>
      <c r="F276" s="237"/>
      <c r="G276" s="237"/>
    </row>
    <row r="277" spans="1:7" x14ac:dyDescent="0.25">
      <c r="A277" s="262"/>
      <c r="B277" s="262"/>
      <c r="C277" s="262"/>
      <c r="D277" s="262"/>
      <c r="E277" s="262"/>
      <c r="F277" s="262"/>
      <c r="G277" s="262"/>
    </row>
    <row r="278" spans="1:7" x14ac:dyDescent="0.25">
      <c r="A278" s="238"/>
      <c r="B278" s="240"/>
      <c r="C278" s="238"/>
      <c r="D278" s="238"/>
      <c r="E278" s="241"/>
      <c r="F278" s="241"/>
      <c r="G278" s="241"/>
    </row>
    <row r="279" spans="1:7" x14ac:dyDescent="0.25">
      <c r="A279" s="238"/>
      <c r="B279" s="240"/>
      <c r="C279" s="238"/>
      <c r="D279" s="238"/>
      <c r="E279" s="241"/>
      <c r="F279" s="241"/>
      <c r="G279" s="241"/>
    </row>
    <row r="280" spans="1:7" x14ac:dyDescent="0.25">
      <c r="A280" s="238"/>
      <c r="B280" s="240"/>
      <c r="C280" s="238"/>
      <c r="D280" s="238"/>
      <c r="E280" s="241"/>
      <c r="F280" s="241"/>
      <c r="G280" s="241"/>
    </row>
    <row r="281" spans="1:7" x14ac:dyDescent="0.25">
      <c r="A281" s="238"/>
      <c r="B281" s="240"/>
      <c r="C281" s="238"/>
      <c r="D281" s="238"/>
      <c r="E281" s="241"/>
      <c r="F281" s="241"/>
      <c r="G281" s="241"/>
    </row>
    <row r="282" spans="1:7" x14ac:dyDescent="0.25">
      <c r="A282" s="238"/>
      <c r="B282" s="240"/>
      <c r="C282" s="238"/>
      <c r="D282" s="238"/>
      <c r="E282" s="241"/>
      <c r="F282" s="241"/>
      <c r="G282" s="241"/>
    </row>
    <row r="283" spans="1:7" x14ac:dyDescent="0.25">
      <c r="A283" s="238"/>
      <c r="B283" s="240"/>
      <c r="C283" s="238"/>
      <c r="D283" s="238"/>
      <c r="E283" s="241"/>
      <c r="F283" s="241"/>
      <c r="G283" s="241"/>
    </row>
    <row r="284" spans="1:7" x14ac:dyDescent="0.25">
      <c r="A284" s="238"/>
      <c r="B284" s="240"/>
      <c r="C284" s="238"/>
      <c r="D284" s="238"/>
      <c r="E284" s="241"/>
      <c r="F284" s="241"/>
      <c r="G284" s="241"/>
    </row>
    <row r="285" spans="1:7" x14ac:dyDescent="0.25">
      <c r="A285" s="238"/>
      <c r="B285" s="240"/>
      <c r="C285" s="238"/>
      <c r="D285" s="238"/>
      <c r="E285" s="241"/>
      <c r="F285" s="241"/>
      <c r="G285" s="241"/>
    </row>
    <row r="286" spans="1:7" x14ac:dyDescent="0.25">
      <c r="A286" s="238"/>
      <c r="B286" s="240"/>
      <c r="C286" s="238"/>
      <c r="D286" s="238"/>
      <c r="E286" s="241"/>
      <c r="F286" s="241"/>
      <c r="G286" s="241"/>
    </row>
    <row r="287" spans="1:7" x14ac:dyDescent="0.25">
      <c r="A287" s="238"/>
      <c r="B287" s="240"/>
      <c r="C287" s="238"/>
      <c r="D287" s="238"/>
      <c r="E287" s="241"/>
      <c r="F287" s="241"/>
      <c r="G287" s="241"/>
    </row>
    <row r="288" spans="1:7" x14ac:dyDescent="0.25">
      <c r="A288" s="238"/>
      <c r="B288" s="240"/>
      <c r="C288" s="238"/>
      <c r="D288" s="238"/>
      <c r="E288" s="241"/>
      <c r="F288" s="241"/>
      <c r="G288" s="241"/>
    </row>
    <row r="289" spans="1:7" x14ac:dyDescent="0.25">
      <c r="A289" s="238"/>
      <c r="B289" s="240"/>
      <c r="C289" s="238"/>
      <c r="D289" s="238"/>
      <c r="E289" s="241"/>
      <c r="F289" s="241"/>
      <c r="G289" s="241"/>
    </row>
    <row r="290" spans="1:7" x14ac:dyDescent="0.25">
      <c r="A290" s="238"/>
      <c r="B290" s="240"/>
      <c r="C290" s="238"/>
      <c r="D290" s="238"/>
      <c r="E290" s="241"/>
      <c r="F290" s="241"/>
      <c r="G290" s="241"/>
    </row>
    <row r="291" spans="1:7" x14ac:dyDescent="0.25">
      <c r="A291" s="238"/>
      <c r="B291" s="240"/>
      <c r="C291" s="238"/>
      <c r="D291" s="238"/>
      <c r="E291" s="241"/>
      <c r="F291" s="241"/>
      <c r="G291" s="241"/>
    </row>
    <row r="292" spans="1:7" x14ac:dyDescent="0.25">
      <c r="A292" s="238"/>
      <c r="B292" s="240"/>
      <c r="C292" s="238"/>
      <c r="D292" s="238"/>
      <c r="E292" s="241"/>
      <c r="F292" s="241"/>
      <c r="G292" s="241"/>
    </row>
    <row r="293" spans="1:7" x14ac:dyDescent="0.25">
      <c r="A293" s="238"/>
      <c r="B293" s="240"/>
      <c r="C293" s="238"/>
      <c r="D293" s="238"/>
      <c r="E293" s="241"/>
      <c r="F293" s="241"/>
      <c r="G293" s="241"/>
    </row>
    <row r="294" spans="1:7" x14ac:dyDescent="0.25">
      <c r="A294" s="238"/>
      <c r="B294" s="240"/>
      <c r="C294" s="238"/>
      <c r="D294" s="238"/>
      <c r="E294" s="241"/>
      <c r="F294" s="241"/>
      <c r="G294" s="241"/>
    </row>
    <row r="295" spans="1:7" x14ac:dyDescent="0.25">
      <c r="A295" s="238"/>
      <c r="B295" s="240"/>
      <c r="C295" s="238"/>
      <c r="D295" s="238"/>
      <c r="E295" s="241"/>
      <c r="F295" s="241"/>
      <c r="G295" s="241"/>
    </row>
    <row r="296" spans="1:7" x14ac:dyDescent="0.25">
      <c r="A296" s="238"/>
      <c r="B296" s="240"/>
      <c r="C296" s="238"/>
      <c r="D296" s="238"/>
      <c r="E296" s="241"/>
      <c r="F296" s="241"/>
      <c r="G296" s="241"/>
    </row>
    <row r="297" spans="1:7" x14ac:dyDescent="0.25">
      <c r="A297" s="238"/>
      <c r="B297" s="240"/>
      <c r="C297" s="238"/>
      <c r="D297" s="238"/>
      <c r="E297" s="241"/>
      <c r="F297" s="241"/>
      <c r="G297" s="241"/>
    </row>
    <row r="298" spans="1:7" x14ac:dyDescent="0.25">
      <c r="A298" s="238"/>
      <c r="B298" s="240"/>
      <c r="C298" s="238"/>
      <c r="D298" s="238"/>
      <c r="E298" s="241"/>
      <c r="F298" s="241"/>
      <c r="G298" s="241"/>
    </row>
    <row r="299" spans="1:7" x14ac:dyDescent="0.25">
      <c r="A299" s="238"/>
      <c r="B299" s="240"/>
      <c r="C299" s="238"/>
      <c r="D299" s="238"/>
      <c r="E299" s="241"/>
      <c r="F299" s="241"/>
      <c r="G299" s="241"/>
    </row>
    <row r="300" spans="1:7" x14ac:dyDescent="0.25">
      <c r="A300" s="262"/>
      <c r="B300" s="262"/>
      <c r="C300" s="262"/>
      <c r="D300" s="262"/>
      <c r="E300" s="262"/>
      <c r="F300" s="262"/>
      <c r="G300" s="262"/>
    </row>
    <row r="301" spans="1:7" x14ac:dyDescent="0.25">
      <c r="A301" s="238"/>
      <c r="B301" s="240"/>
      <c r="C301" s="238"/>
      <c r="D301" s="238"/>
      <c r="E301" s="241"/>
      <c r="F301" s="241"/>
      <c r="G301" s="241"/>
    </row>
    <row r="302" spans="1:7" x14ac:dyDescent="0.25">
      <c r="A302" s="238"/>
      <c r="B302" s="240"/>
      <c r="C302" s="238"/>
      <c r="D302" s="238"/>
      <c r="E302" s="241"/>
      <c r="F302" s="241"/>
      <c r="G302" s="241"/>
    </row>
    <row r="303" spans="1:7" x14ac:dyDescent="0.25">
      <c r="A303" s="238"/>
      <c r="B303" s="240"/>
      <c r="C303" s="238"/>
      <c r="D303" s="238"/>
      <c r="E303" s="241"/>
      <c r="F303" s="241"/>
      <c r="G303" s="241"/>
    </row>
    <row r="304" spans="1:7" x14ac:dyDescent="0.25">
      <c r="A304" s="238"/>
      <c r="B304" s="240"/>
      <c r="C304" s="238"/>
      <c r="D304" s="238"/>
      <c r="E304" s="241"/>
      <c r="F304" s="241"/>
      <c r="G304" s="241"/>
    </row>
    <row r="305" spans="1:7" x14ac:dyDescent="0.25">
      <c r="A305" s="238"/>
      <c r="B305" s="240"/>
      <c r="C305" s="238"/>
      <c r="D305" s="238"/>
      <c r="E305" s="241"/>
      <c r="F305" s="241"/>
      <c r="G305" s="241"/>
    </row>
    <row r="306" spans="1:7" x14ac:dyDescent="0.25">
      <c r="A306" s="238"/>
      <c r="B306" s="240"/>
      <c r="C306" s="238"/>
      <c r="D306" s="238"/>
      <c r="E306" s="241"/>
      <c r="F306" s="241"/>
      <c r="G306" s="241"/>
    </row>
    <row r="307" spans="1:7" x14ac:dyDescent="0.25">
      <c r="A307" s="238"/>
      <c r="B307" s="240"/>
      <c r="C307" s="238"/>
      <c r="D307" s="238"/>
      <c r="E307" s="241"/>
      <c r="F307" s="241"/>
      <c r="G307" s="241"/>
    </row>
    <row r="308" spans="1:7" x14ac:dyDescent="0.25">
      <c r="A308" s="238"/>
      <c r="B308" s="240"/>
      <c r="C308" s="238"/>
      <c r="D308" s="238"/>
      <c r="E308" s="241"/>
      <c r="F308" s="241"/>
      <c r="G308" s="241"/>
    </row>
    <row r="309" spans="1:7" x14ac:dyDescent="0.25">
      <c r="A309" s="238"/>
      <c r="B309" s="240"/>
      <c r="C309" s="238"/>
      <c r="D309" s="238"/>
      <c r="E309" s="241"/>
      <c r="F309" s="241"/>
      <c r="G309" s="241"/>
    </row>
    <row r="310" spans="1:7" x14ac:dyDescent="0.25">
      <c r="A310" s="238"/>
      <c r="B310" s="240"/>
      <c r="C310" s="238"/>
      <c r="D310" s="238"/>
      <c r="E310" s="241"/>
      <c r="F310" s="241"/>
      <c r="G310" s="241"/>
    </row>
    <row r="311" spans="1:7" x14ac:dyDescent="0.25">
      <c r="A311" s="238"/>
      <c r="B311" s="240"/>
      <c r="C311" s="238"/>
      <c r="D311" s="238"/>
      <c r="E311" s="241"/>
      <c r="F311" s="241"/>
      <c r="G311" s="241"/>
    </row>
    <row r="312" spans="1:7" x14ac:dyDescent="0.25">
      <c r="A312" s="238"/>
      <c r="B312" s="240"/>
      <c r="C312" s="238"/>
      <c r="D312" s="238"/>
      <c r="E312" s="241"/>
      <c r="F312" s="241"/>
      <c r="G312" s="241"/>
    </row>
    <row r="313" spans="1:7" x14ac:dyDescent="0.25">
      <c r="A313" s="238"/>
      <c r="B313" s="240"/>
      <c r="C313" s="238"/>
      <c r="D313" s="238"/>
      <c r="E313" s="241"/>
      <c r="F313" s="241"/>
      <c r="G313" s="241"/>
    </row>
    <row r="314" spans="1:7" x14ac:dyDescent="0.25">
      <c r="A314" s="262"/>
      <c r="B314" s="262"/>
      <c r="C314" s="262"/>
      <c r="D314" s="262"/>
      <c r="E314" s="262"/>
      <c r="F314" s="262"/>
      <c r="G314" s="262"/>
    </row>
    <row r="315" spans="1:7" x14ac:dyDescent="0.25">
      <c r="A315" s="238"/>
      <c r="B315" s="240"/>
      <c r="C315" s="238"/>
      <c r="D315" s="238"/>
      <c r="E315" s="241"/>
      <c r="F315" s="241"/>
      <c r="G315" s="241"/>
    </row>
    <row r="316" spans="1:7" x14ac:dyDescent="0.25">
      <c r="A316" s="238"/>
      <c r="B316" s="236"/>
      <c r="C316" s="238"/>
      <c r="D316" s="238"/>
      <c r="E316" s="241"/>
      <c r="F316" s="241"/>
      <c r="G316" s="241"/>
    </row>
    <row r="317" spans="1:7" x14ac:dyDescent="0.25">
      <c r="A317" s="238"/>
      <c r="B317" s="240"/>
      <c r="C317" s="238"/>
      <c r="D317" s="238"/>
      <c r="E317" s="241"/>
      <c r="F317" s="241"/>
      <c r="G317" s="241"/>
    </row>
    <row r="318" spans="1:7" x14ac:dyDescent="0.25">
      <c r="A318" s="238"/>
      <c r="B318" s="240"/>
      <c r="C318" s="238"/>
      <c r="D318" s="238"/>
      <c r="E318" s="241"/>
      <c r="F318" s="241"/>
      <c r="G318" s="241"/>
    </row>
    <row r="319" spans="1:7" x14ac:dyDescent="0.25">
      <c r="A319" s="238"/>
      <c r="B319" s="240"/>
      <c r="C319" s="238"/>
      <c r="D319" s="238"/>
      <c r="E319" s="241"/>
      <c r="F319" s="241"/>
      <c r="G319" s="241"/>
    </row>
    <row r="320" spans="1:7" x14ac:dyDescent="0.25">
      <c r="A320" s="238"/>
      <c r="B320" s="240"/>
      <c r="C320" s="238"/>
      <c r="D320" s="238"/>
      <c r="E320" s="241"/>
      <c r="F320" s="241"/>
      <c r="G320" s="241"/>
    </row>
    <row r="321" spans="1:7" x14ac:dyDescent="0.25">
      <c r="A321" s="238"/>
      <c r="B321" s="240"/>
      <c r="C321" s="238"/>
      <c r="D321" s="238"/>
      <c r="E321" s="241"/>
      <c r="F321" s="241"/>
      <c r="G321" s="241"/>
    </row>
    <row r="322" spans="1:7" x14ac:dyDescent="0.25">
      <c r="A322" s="238"/>
      <c r="B322" s="240"/>
      <c r="C322" s="238"/>
      <c r="D322" s="238"/>
      <c r="E322" s="241"/>
      <c r="F322" s="241"/>
      <c r="G322" s="241"/>
    </row>
    <row r="323" spans="1:7" x14ac:dyDescent="0.25">
      <c r="A323" s="238"/>
      <c r="B323" s="240"/>
      <c r="C323" s="238"/>
      <c r="D323" s="238"/>
      <c r="E323" s="241"/>
      <c r="F323" s="241"/>
      <c r="G323" s="241"/>
    </row>
    <row r="324" spans="1:7" x14ac:dyDescent="0.25">
      <c r="A324" s="262"/>
      <c r="B324" s="262"/>
      <c r="C324" s="262"/>
      <c r="D324" s="262"/>
      <c r="E324" s="262"/>
      <c r="F324" s="262"/>
      <c r="G324" s="262"/>
    </row>
    <row r="325" spans="1:7" x14ac:dyDescent="0.25">
      <c r="A325" s="238"/>
      <c r="B325" s="240"/>
      <c r="C325" s="238"/>
      <c r="D325" s="238"/>
      <c r="E325" s="241"/>
      <c r="F325" s="241"/>
      <c r="G325" s="241"/>
    </row>
    <row r="326" spans="1:7" x14ac:dyDescent="0.25">
      <c r="A326" s="238"/>
      <c r="B326" s="236"/>
      <c r="C326" s="238"/>
      <c r="D326" s="238"/>
      <c r="E326" s="241"/>
      <c r="F326" s="241"/>
      <c r="G326" s="241"/>
    </row>
    <row r="327" spans="1:7" x14ac:dyDescent="0.25">
      <c r="A327" s="238"/>
      <c r="B327" s="240"/>
      <c r="C327" s="238"/>
      <c r="D327" s="238"/>
      <c r="E327" s="241"/>
      <c r="F327" s="241"/>
      <c r="G327" s="241"/>
    </row>
    <row r="328" spans="1:7" x14ac:dyDescent="0.25">
      <c r="A328" s="238"/>
      <c r="B328" s="238"/>
      <c r="C328" s="238"/>
      <c r="D328" s="238"/>
      <c r="E328" s="241"/>
      <c r="F328" s="241"/>
      <c r="G328" s="241"/>
    </row>
    <row r="329" spans="1:7" x14ac:dyDescent="0.25">
      <c r="A329" s="238"/>
      <c r="B329" s="240"/>
      <c r="C329" s="238"/>
      <c r="D329" s="238"/>
      <c r="E329" s="241"/>
      <c r="F329" s="241"/>
      <c r="G329" s="241"/>
    </row>
    <row r="330" spans="1:7" x14ac:dyDescent="0.25">
      <c r="A330" s="238"/>
      <c r="B330" s="238"/>
      <c r="C330" s="226"/>
      <c r="D330" s="238"/>
      <c r="E330" s="237"/>
      <c r="F330" s="237"/>
      <c r="G330" s="237"/>
    </row>
    <row r="331" spans="1:7" x14ac:dyDescent="0.25">
      <c r="A331" s="238"/>
      <c r="B331" s="238"/>
      <c r="C331" s="226"/>
      <c r="D331" s="238"/>
      <c r="E331" s="237"/>
      <c r="F331" s="237"/>
      <c r="G331" s="237"/>
    </row>
    <row r="332" spans="1:7" x14ac:dyDescent="0.25">
      <c r="A332" s="238"/>
      <c r="B332" s="238"/>
      <c r="C332" s="226"/>
      <c r="D332" s="238"/>
      <c r="E332" s="237"/>
      <c r="F332" s="237"/>
      <c r="G332" s="237"/>
    </row>
    <row r="333" spans="1:7" x14ac:dyDescent="0.25">
      <c r="A333" s="238"/>
      <c r="B333" s="238"/>
      <c r="C333" s="226"/>
      <c r="D333" s="238"/>
      <c r="E333" s="237"/>
      <c r="F333" s="237"/>
      <c r="G333" s="237"/>
    </row>
    <row r="334" spans="1:7" x14ac:dyDescent="0.25">
      <c r="A334" s="238"/>
      <c r="B334" s="238"/>
      <c r="C334" s="226"/>
      <c r="D334" s="238"/>
      <c r="E334" s="237"/>
      <c r="F334" s="237"/>
      <c r="G334" s="237"/>
    </row>
    <row r="335" spans="1:7" x14ac:dyDescent="0.25">
      <c r="A335" s="238"/>
      <c r="B335" s="238"/>
      <c r="C335" s="226"/>
      <c r="D335" s="238"/>
      <c r="E335" s="237"/>
      <c r="F335" s="237"/>
      <c r="G335" s="237"/>
    </row>
    <row r="336" spans="1:7" x14ac:dyDescent="0.25">
      <c r="A336" s="238"/>
      <c r="B336" s="238"/>
      <c r="C336" s="226"/>
      <c r="D336" s="238"/>
      <c r="E336" s="237"/>
      <c r="F336" s="237"/>
      <c r="G336" s="237"/>
    </row>
    <row r="337" spans="1:7" x14ac:dyDescent="0.25">
      <c r="A337" s="238"/>
      <c r="B337" s="238"/>
      <c r="C337" s="226"/>
      <c r="D337" s="238"/>
      <c r="E337" s="237"/>
      <c r="F337" s="237"/>
      <c r="G337" s="237"/>
    </row>
    <row r="338" spans="1:7" x14ac:dyDescent="0.25">
      <c r="A338" s="238"/>
      <c r="B338" s="238"/>
      <c r="C338" s="226"/>
      <c r="D338" s="238"/>
      <c r="E338" s="237"/>
      <c r="F338" s="237"/>
      <c r="G338" s="237"/>
    </row>
    <row r="339" spans="1:7" x14ac:dyDescent="0.25">
      <c r="A339" s="238"/>
      <c r="B339" s="238"/>
      <c r="C339" s="226"/>
      <c r="D339" s="238"/>
      <c r="E339" s="237"/>
      <c r="F339" s="237"/>
      <c r="G339" s="237"/>
    </row>
    <row r="340" spans="1:7" x14ac:dyDescent="0.25">
      <c r="A340" s="238"/>
      <c r="B340" s="238"/>
      <c r="C340" s="226"/>
      <c r="D340" s="238"/>
      <c r="E340" s="237"/>
      <c r="F340" s="237"/>
      <c r="G340" s="237"/>
    </row>
    <row r="341" spans="1:7" x14ac:dyDescent="0.25">
      <c r="A341" s="238"/>
      <c r="B341" s="238"/>
      <c r="C341" s="226"/>
      <c r="D341" s="238"/>
      <c r="E341" s="237"/>
      <c r="F341" s="237"/>
      <c r="G341" s="237"/>
    </row>
    <row r="342" spans="1:7" x14ac:dyDescent="0.25">
      <c r="A342" s="238"/>
      <c r="B342" s="238"/>
      <c r="C342" s="226"/>
      <c r="D342" s="238"/>
      <c r="E342" s="237"/>
      <c r="F342" s="237"/>
      <c r="G342" s="237"/>
    </row>
    <row r="343" spans="1:7" x14ac:dyDescent="0.25">
      <c r="A343" s="238"/>
      <c r="B343" s="238"/>
      <c r="C343" s="226"/>
      <c r="D343" s="238"/>
      <c r="E343" s="237"/>
      <c r="F343" s="237"/>
      <c r="G343" s="237"/>
    </row>
    <row r="344" spans="1:7" x14ac:dyDescent="0.25">
      <c r="A344" s="238"/>
      <c r="B344" s="238"/>
      <c r="C344" s="226"/>
      <c r="D344" s="238"/>
      <c r="E344" s="237"/>
      <c r="F344" s="237"/>
      <c r="G344" s="237"/>
    </row>
    <row r="345" spans="1:7" x14ac:dyDescent="0.25">
      <c r="A345" s="238"/>
      <c r="B345" s="238"/>
      <c r="C345" s="226"/>
      <c r="D345" s="238"/>
      <c r="E345" s="237"/>
      <c r="F345" s="237"/>
      <c r="G345" s="237"/>
    </row>
    <row r="346" spans="1:7" x14ac:dyDescent="0.25">
      <c r="A346" s="238"/>
      <c r="B346" s="238"/>
      <c r="C346" s="226"/>
      <c r="D346" s="238"/>
      <c r="E346" s="237"/>
      <c r="F346" s="237"/>
      <c r="G346" s="237"/>
    </row>
    <row r="347" spans="1:7" x14ac:dyDescent="0.25">
      <c r="A347" s="238"/>
      <c r="B347" s="238"/>
      <c r="C347" s="226"/>
      <c r="D347" s="238"/>
      <c r="E347" s="237"/>
      <c r="F347" s="237"/>
      <c r="G347" s="237"/>
    </row>
    <row r="348" spans="1:7" x14ac:dyDescent="0.25">
      <c r="A348" s="238"/>
      <c r="B348" s="238"/>
      <c r="C348" s="226"/>
      <c r="D348" s="238"/>
      <c r="E348" s="237"/>
      <c r="F348" s="237"/>
      <c r="G348" s="237"/>
    </row>
    <row r="349" spans="1:7" x14ac:dyDescent="0.25">
      <c r="A349" s="238"/>
      <c r="B349" s="238"/>
      <c r="C349" s="226"/>
      <c r="D349" s="238"/>
      <c r="E349" s="237"/>
      <c r="F349" s="237"/>
      <c r="G349" s="237"/>
    </row>
    <row r="350" spans="1:7" x14ac:dyDescent="0.25">
      <c r="A350" s="238"/>
      <c r="B350" s="238"/>
      <c r="C350" s="226"/>
      <c r="D350" s="238"/>
      <c r="E350" s="237"/>
      <c r="F350" s="237"/>
      <c r="G350" s="237"/>
    </row>
    <row r="351" spans="1:7" x14ac:dyDescent="0.25">
      <c r="A351" s="238"/>
      <c r="B351" s="238"/>
      <c r="C351" s="226"/>
      <c r="D351" s="238"/>
      <c r="E351" s="237"/>
      <c r="F351" s="237"/>
      <c r="G351" s="237"/>
    </row>
    <row r="352" spans="1:7" x14ac:dyDescent="0.25">
      <c r="A352" s="238"/>
      <c r="B352" s="238"/>
      <c r="C352" s="226"/>
      <c r="D352" s="238"/>
      <c r="E352" s="237"/>
      <c r="F352" s="237"/>
      <c r="G352" s="237"/>
    </row>
    <row r="353" spans="1:7" x14ac:dyDescent="0.25">
      <c r="A353" s="238"/>
      <c r="B353" s="238"/>
      <c r="C353" s="226"/>
      <c r="D353" s="238"/>
      <c r="E353" s="237"/>
      <c r="F353" s="237"/>
      <c r="G353" s="237"/>
    </row>
    <row r="354" spans="1:7" x14ac:dyDescent="0.25">
      <c r="A354" s="238"/>
      <c r="B354" s="238"/>
      <c r="C354" s="226"/>
      <c r="D354" s="238"/>
      <c r="E354" s="237"/>
      <c r="F354" s="237"/>
      <c r="G354" s="237"/>
    </row>
    <row r="355" spans="1:7" x14ac:dyDescent="0.25">
      <c r="A355" s="238"/>
      <c r="B355" s="238"/>
      <c r="C355" s="226"/>
      <c r="D355" s="238"/>
      <c r="E355" s="237"/>
      <c r="F355" s="237"/>
      <c r="G355" s="237"/>
    </row>
    <row r="356" spans="1:7" x14ac:dyDescent="0.25">
      <c r="A356" s="238"/>
      <c r="B356" s="238"/>
      <c r="C356" s="226"/>
      <c r="D356" s="238"/>
      <c r="E356" s="237"/>
      <c r="F356" s="237"/>
      <c r="G356" s="237"/>
    </row>
    <row r="357" spans="1:7" x14ac:dyDescent="0.25">
      <c r="A357" s="238"/>
      <c r="B357" s="238"/>
      <c r="C357" s="226"/>
      <c r="D357" s="238"/>
      <c r="E357" s="237"/>
      <c r="F357" s="237"/>
      <c r="G357" s="237"/>
    </row>
    <row r="358" spans="1:7" x14ac:dyDescent="0.25">
      <c r="A358" s="238"/>
      <c r="B358" s="238"/>
      <c r="C358" s="226"/>
      <c r="D358" s="238"/>
      <c r="E358" s="237"/>
      <c r="F358" s="237"/>
      <c r="G358" s="237"/>
    </row>
    <row r="359" spans="1:7" x14ac:dyDescent="0.25">
      <c r="A359" s="238"/>
      <c r="B359" s="238"/>
      <c r="C359" s="226"/>
      <c r="D359" s="238"/>
      <c r="E359" s="237"/>
      <c r="F359" s="237"/>
      <c r="G359" s="237"/>
    </row>
    <row r="360" spans="1:7" x14ac:dyDescent="0.25">
      <c r="A360" s="238"/>
      <c r="B360" s="238"/>
      <c r="C360" s="226"/>
      <c r="D360" s="238"/>
      <c r="E360" s="237"/>
      <c r="F360" s="237"/>
      <c r="G360" s="237"/>
    </row>
    <row r="361" spans="1:7" x14ac:dyDescent="0.25">
      <c r="A361" s="238"/>
      <c r="B361" s="238"/>
      <c r="C361" s="226"/>
      <c r="D361" s="238"/>
      <c r="E361" s="237"/>
      <c r="F361" s="237"/>
      <c r="G361" s="237"/>
    </row>
    <row r="362" spans="1:7" x14ac:dyDescent="0.25">
      <c r="A362" s="238"/>
      <c r="B362" s="238"/>
      <c r="C362" s="226"/>
      <c r="D362" s="238"/>
      <c r="E362" s="237"/>
      <c r="F362" s="237"/>
      <c r="G362" s="237"/>
    </row>
    <row r="363" spans="1:7" x14ac:dyDescent="0.25">
      <c r="A363" s="238"/>
      <c r="B363" s="238"/>
      <c r="C363" s="226"/>
      <c r="D363" s="238"/>
      <c r="E363" s="237"/>
      <c r="F363" s="237"/>
      <c r="G363" s="237"/>
    </row>
    <row r="364" spans="1:7" x14ac:dyDescent="0.25">
      <c r="A364" s="238"/>
      <c r="B364" s="238"/>
      <c r="C364" s="226"/>
      <c r="D364" s="238"/>
      <c r="E364" s="237"/>
      <c r="F364" s="237"/>
      <c r="G364" s="237"/>
    </row>
    <row r="365" spans="1:7" x14ac:dyDescent="0.25">
      <c r="A365" s="238"/>
      <c r="B365" s="238"/>
      <c r="C365" s="226"/>
      <c r="D365" s="238"/>
      <c r="E365" s="237"/>
      <c r="F365" s="237"/>
      <c r="G365" s="237"/>
    </row>
    <row r="366" spans="1:7" x14ac:dyDescent="0.25">
      <c r="A366" s="238"/>
      <c r="B366" s="238"/>
      <c r="C366" s="226"/>
      <c r="D366" s="238"/>
      <c r="E366" s="237"/>
      <c r="F366" s="237"/>
      <c r="G366" s="237"/>
    </row>
    <row r="367" spans="1:7" x14ac:dyDescent="0.25">
      <c r="A367" s="238"/>
      <c r="B367" s="238"/>
      <c r="C367" s="226"/>
      <c r="D367" s="238"/>
      <c r="E367" s="237"/>
      <c r="F367" s="237"/>
      <c r="G367" s="237"/>
    </row>
    <row r="368" spans="1:7" x14ac:dyDescent="0.25">
      <c r="A368" s="238"/>
      <c r="B368" s="238"/>
      <c r="C368" s="226"/>
      <c r="D368" s="238"/>
      <c r="E368" s="237"/>
      <c r="F368" s="237"/>
      <c r="G368" s="237"/>
    </row>
    <row r="369" spans="1:7" x14ac:dyDescent="0.25">
      <c r="A369" s="238"/>
      <c r="B369" s="238"/>
      <c r="C369" s="226"/>
      <c r="D369" s="238"/>
      <c r="E369" s="237"/>
      <c r="F369" s="237"/>
      <c r="G369" s="237"/>
    </row>
    <row r="370" spans="1:7" x14ac:dyDescent="0.25">
      <c r="A370" s="238"/>
      <c r="B370" s="238"/>
      <c r="C370" s="226"/>
      <c r="D370" s="238"/>
      <c r="E370" s="237"/>
      <c r="F370" s="237"/>
      <c r="G370" s="237"/>
    </row>
    <row r="371" spans="1:7" x14ac:dyDescent="0.25">
      <c r="A371" s="238"/>
      <c r="B371" s="238"/>
      <c r="C371" s="226"/>
      <c r="D371" s="238"/>
      <c r="E371" s="237"/>
      <c r="F371" s="237"/>
      <c r="G371" s="237"/>
    </row>
    <row r="372" spans="1:7" x14ac:dyDescent="0.25">
      <c r="A372" s="238"/>
      <c r="B372" s="238"/>
      <c r="C372" s="226"/>
      <c r="D372" s="238"/>
      <c r="E372" s="237"/>
      <c r="F372" s="237"/>
      <c r="G372" s="237"/>
    </row>
    <row r="373" spans="1:7" x14ac:dyDescent="0.25">
      <c r="A373" s="238"/>
      <c r="B373" s="238"/>
      <c r="C373" s="226"/>
      <c r="D373" s="238"/>
      <c r="E373" s="237"/>
      <c r="F373" s="237"/>
      <c r="G373" s="237"/>
    </row>
    <row r="374" spans="1:7" x14ac:dyDescent="0.25">
      <c r="A374" s="238"/>
      <c r="B374" s="238"/>
      <c r="C374" s="226"/>
      <c r="D374" s="238"/>
      <c r="E374" s="237"/>
      <c r="F374" s="237"/>
      <c r="G374" s="237"/>
    </row>
    <row r="375" spans="1:7" x14ac:dyDescent="0.25">
      <c r="A375" s="238"/>
      <c r="B375" s="238"/>
      <c r="C375" s="226"/>
      <c r="D375" s="238"/>
      <c r="E375" s="237"/>
      <c r="F375" s="237"/>
      <c r="G375" s="237"/>
    </row>
    <row r="376" spans="1:7" x14ac:dyDescent="0.25">
      <c r="A376" s="238"/>
      <c r="B376" s="238"/>
      <c r="C376" s="226"/>
      <c r="D376" s="238"/>
      <c r="E376" s="237"/>
      <c r="F376" s="237"/>
      <c r="G376" s="237"/>
    </row>
    <row r="377" spans="1:7" x14ac:dyDescent="0.25">
      <c r="A377" s="238"/>
      <c r="B377" s="238"/>
      <c r="C377" s="226"/>
      <c r="D377" s="238"/>
      <c r="E377" s="237"/>
      <c r="F377" s="237"/>
      <c r="G377" s="237"/>
    </row>
    <row r="378" spans="1:7" x14ac:dyDescent="0.25">
      <c r="A378" s="238"/>
      <c r="B378" s="238"/>
      <c r="C378" s="226"/>
      <c r="D378" s="238"/>
      <c r="E378" s="237"/>
      <c r="F378" s="237"/>
      <c r="G378" s="237"/>
    </row>
    <row r="379" spans="1:7" x14ac:dyDescent="0.25">
      <c r="A379" s="238"/>
      <c r="B379" s="238"/>
      <c r="C379" s="226"/>
      <c r="D379" s="238"/>
      <c r="E379" s="237"/>
      <c r="F379" s="237"/>
      <c r="G379" s="237"/>
    </row>
    <row r="380" spans="1:7" ht="18.75" x14ac:dyDescent="0.25">
      <c r="A380" s="278"/>
      <c r="B380" s="279"/>
      <c r="C380" s="278"/>
      <c r="D380" s="278"/>
      <c r="E380" s="278"/>
      <c r="F380" s="278"/>
      <c r="G380" s="278"/>
    </row>
    <row r="381" spans="1:7" x14ac:dyDescent="0.25">
      <c r="A381" s="262"/>
      <c r="B381" s="262"/>
      <c r="C381" s="262"/>
      <c r="D381" s="262"/>
      <c r="E381" s="262"/>
      <c r="F381" s="262"/>
      <c r="G381" s="262"/>
    </row>
    <row r="382" spans="1:7" x14ac:dyDescent="0.25">
      <c r="A382" s="238"/>
      <c r="B382" s="238"/>
      <c r="C382" s="272"/>
      <c r="D382" s="239"/>
      <c r="E382" s="239"/>
      <c r="F382" s="248"/>
      <c r="G382" s="248"/>
    </row>
    <row r="383" spans="1:7" x14ac:dyDescent="0.25">
      <c r="A383" s="239"/>
      <c r="B383" s="238"/>
      <c r="C383" s="238"/>
      <c r="D383" s="239"/>
      <c r="E383" s="239"/>
      <c r="F383" s="248"/>
      <c r="G383" s="248"/>
    </row>
    <row r="384" spans="1:7" x14ac:dyDescent="0.25">
      <c r="A384" s="238"/>
      <c r="B384" s="238"/>
      <c r="C384" s="238"/>
      <c r="D384" s="239"/>
      <c r="E384" s="239"/>
      <c r="F384" s="248"/>
      <c r="G384" s="248"/>
    </row>
    <row r="385" spans="1:7" x14ac:dyDescent="0.25">
      <c r="A385" s="238"/>
      <c r="B385" s="240"/>
      <c r="C385" s="272"/>
      <c r="D385" s="272"/>
      <c r="E385" s="239"/>
      <c r="F385" s="227"/>
      <c r="G385" s="227"/>
    </row>
    <row r="386" spans="1:7" x14ac:dyDescent="0.25">
      <c r="A386" s="238"/>
      <c r="B386" s="240"/>
      <c r="C386" s="272"/>
      <c r="D386" s="272"/>
      <c r="E386" s="239"/>
      <c r="F386" s="227"/>
      <c r="G386" s="227"/>
    </row>
    <row r="387" spans="1:7" x14ac:dyDescent="0.25">
      <c r="A387" s="238"/>
      <c r="B387" s="240"/>
      <c r="C387" s="272"/>
      <c r="D387" s="272"/>
      <c r="E387" s="239"/>
      <c r="F387" s="227"/>
      <c r="G387" s="227"/>
    </row>
    <row r="388" spans="1:7" x14ac:dyDescent="0.25">
      <c r="A388" s="238"/>
      <c r="B388" s="240"/>
      <c r="C388" s="272"/>
      <c r="D388" s="272"/>
      <c r="E388" s="239"/>
      <c r="F388" s="227"/>
      <c r="G388" s="227"/>
    </row>
    <row r="389" spans="1:7" x14ac:dyDescent="0.25">
      <c r="A389" s="238"/>
      <c r="B389" s="240"/>
      <c r="C389" s="272"/>
      <c r="D389" s="272"/>
      <c r="E389" s="239"/>
      <c r="F389" s="227"/>
      <c r="G389" s="227"/>
    </row>
    <row r="390" spans="1:7" x14ac:dyDescent="0.25">
      <c r="A390" s="238"/>
      <c r="B390" s="240"/>
      <c r="C390" s="272"/>
      <c r="D390" s="272"/>
      <c r="E390" s="239"/>
      <c r="F390" s="227"/>
      <c r="G390" s="227"/>
    </row>
    <row r="391" spans="1:7" x14ac:dyDescent="0.25">
      <c r="A391" s="238"/>
      <c r="B391" s="240"/>
      <c r="C391" s="272"/>
      <c r="D391" s="272"/>
      <c r="E391" s="239"/>
      <c r="F391" s="227"/>
      <c r="G391" s="227"/>
    </row>
    <row r="392" spans="1:7" x14ac:dyDescent="0.25">
      <c r="A392" s="238"/>
      <c r="B392" s="240"/>
      <c r="C392" s="272"/>
      <c r="D392" s="282"/>
      <c r="E392" s="239"/>
      <c r="F392" s="227"/>
      <c r="G392" s="227"/>
    </row>
    <row r="393" spans="1:7" x14ac:dyDescent="0.25">
      <c r="A393" s="238"/>
      <c r="B393" s="240"/>
      <c r="C393" s="272"/>
      <c r="D393" s="282"/>
      <c r="E393" s="239"/>
      <c r="F393" s="227"/>
      <c r="G393" s="227"/>
    </row>
    <row r="394" spans="1:7" x14ac:dyDescent="0.25">
      <c r="A394" s="238"/>
      <c r="B394" s="240"/>
      <c r="C394" s="272"/>
      <c r="D394" s="282"/>
      <c r="E394" s="240"/>
      <c r="F394" s="227"/>
      <c r="G394" s="227"/>
    </row>
    <row r="395" spans="1:7" x14ac:dyDescent="0.25">
      <c r="A395" s="238"/>
      <c r="B395" s="240"/>
      <c r="C395" s="272"/>
      <c r="D395" s="282"/>
      <c r="E395" s="240"/>
      <c r="F395" s="227"/>
      <c r="G395" s="227"/>
    </row>
    <row r="396" spans="1:7" x14ac:dyDescent="0.25">
      <c r="A396" s="238"/>
      <c r="B396" s="240"/>
      <c r="C396" s="272"/>
      <c r="D396" s="282"/>
      <c r="E396" s="240"/>
      <c r="F396" s="227"/>
      <c r="G396" s="227"/>
    </row>
    <row r="397" spans="1:7" x14ac:dyDescent="0.25">
      <c r="A397" s="238"/>
      <c r="B397" s="240"/>
      <c r="C397" s="272"/>
      <c r="D397" s="282"/>
      <c r="E397" s="240"/>
      <c r="F397" s="227"/>
      <c r="G397" s="227"/>
    </row>
    <row r="398" spans="1:7" x14ac:dyDescent="0.25">
      <c r="A398" s="238"/>
      <c r="B398" s="240"/>
      <c r="C398" s="272"/>
      <c r="D398" s="282"/>
      <c r="E398" s="240"/>
      <c r="F398" s="227"/>
      <c r="G398" s="227"/>
    </row>
    <row r="399" spans="1:7" x14ac:dyDescent="0.25">
      <c r="A399" s="238"/>
      <c r="B399" s="240"/>
      <c r="C399" s="272"/>
      <c r="D399" s="282"/>
      <c r="E399" s="240"/>
      <c r="F399" s="227"/>
      <c r="G399" s="227"/>
    </row>
    <row r="400" spans="1:7" x14ac:dyDescent="0.25">
      <c r="A400" s="238"/>
      <c r="B400" s="240"/>
      <c r="C400" s="272"/>
      <c r="D400" s="282"/>
      <c r="E400" s="238"/>
      <c r="F400" s="227"/>
      <c r="G400" s="227"/>
    </row>
    <row r="401" spans="1:7" x14ac:dyDescent="0.25">
      <c r="A401" s="238"/>
      <c r="B401" s="240"/>
      <c r="C401" s="272"/>
      <c r="D401" s="282"/>
      <c r="E401" s="283"/>
      <c r="F401" s="227"/>
      <c r="G401" s="227"/>
    </row>
    <row r="402" spans="1:7" x14ac:dyDescent="0.25">
      <c r="A402" s="238"/>
      <c r="B402" s="240"/>
      <c r="C402" s="272"/>
      <c r="D402" s="282"/>
      <c r="E402" s="283"/>
      <c r="F402" s="227"/>
      <c r="G402" s="227"/>
    </row>
    <row r="403" spans="1:7" x14ac:dyDescent="0.25">
      <c r="A403" s="238"/>
      <c r="B403" s="240"/>
      <c r="C403" s="272"/>
      <c r="D403" s="282"/>
      <c r="E403" s="283"/>
      <c r="F403" s="227"/>
      <c r="G403" s="227"/>
    </row>
    <row r="404" spans="1:7" x14ac:dyDescent="0.25">
      <c r="A404" s="238"/>
      <c r="B404" s="240"/>
      <c r="C404" s="272"/>
      <c r="D404" s="282"/>
      <c r="E404" s="283"/>
      <c r="F404" s="227"/>
      <c r="G404" s="227"/>
    </row>
    <row r="405" spans="1:7" x14ac:dyDescent="0.25">
      <c r="A405" s="238"/>
      <c r="B405" s="240"/>
      <c r="C405" s="272"/>
      <c r="D405" s="282"/>
      <c r="E405" s="283"/>
      <c r="F405" s="227"/>
      <c r="G405" s="227"/>
    </row>
    <row r="406" spans="1:7" x14ac:dyDescent="0.25">
      <c r="A406" s="238"/>
      <c r="B406" s="240"/>
      <c r="C406" s="272"/>
      <c r="D406" s="282"/>
      <c r="E406" s="283"/>
      <c r="F406" s="227"/>
      <c r="G406" s="227"/>
    </row>
    <row r="407" spans="1:7" x14ac:dyDescent="0.25">
      <c r="A407" s="238"/>
      <c r="B407" s="240"/>
      <c r="C407" s="272"/>
      <c r="D407" s="282"/>
      <c r="E407" s="283"/>
      <c r="F407" s="227"/>
      <c r="G407" s="227"/>
    </row>
    <row r="408" spans="1:7" x14ac:dyDescent="0.25">
      <c r="A408" s="238"/>
      <c r="B408" s="240"/>
      <c r="C408" s="272"/>
      <c r="D408" s="282"/>
      <c r="E408" s="283"/>
      <c r="F408" s="227"/>
      <c r="G408" s="227"/>
    </row>
    <row r="409" spans="1:7" x14ac:dyDescent="0.25">
      <c r="A409" s="238"/>
      <c r="B409" s="284"/>
      <c r="C409" s="285"/>
      <c r="D409" s="286"/>
      <c r="E409" s="283"/>
      <c r="F409" s="287"/>
      <c r="G409" s="287"/>
    </row>
    <row r="410" spans="1:7" x14ac:dyDescent="0.25">
      <c r="A410" s="262"/>
      <c r="B410" s="262"/>
      <c r="C410" s="262"/>
      <c r="D410" s="262"/>
      <c r="E410" s="262"/>
      <c r="F410" s="262"/>
      <c r="G410" s="262"/>
    </row>
    <row r="411" spans="1:7" x14ac:dyDescent="0.25">
      <c r="A411" s="238"/>
      <c r="B411" s="238"/>
      <c r="C411" s="226"/>
      <c r="D411" s="238"/>
      <c r="E411" s="238"/>
      <c r="F411" s="238"/>
      <c r="G411" s="238"/>
    </row>
    <row r="412" spans="1:7" x14ac:dyDescent="0.25">
      <c r="A412" s="238"/>
      <c r="B412" s="238"/>
      <c r="C412" s="238"/>
      <c r="D412" s="238"/>
      <c r="E412" s="238"/>
      <c r="F412" s="238"/>
      <c r="G412" s="238"/>
    </row>
    <row r="413" spans="1:7" x14ac:dyDescent="0.25">
      <c r="A413" s="238"/>
      <c r="B413" s="240"/>
      <c r="C413" s="238"/>
      <c r="D413" s="238"/>
      <c r="E413" s="238"/>
      <c r="F413" s="238"/>
      <c r="G413" s="238"/>
    </row>
    <row r="414" spans="1:7" x14ac:dyDescent="0.25">
      <c r="A414" s="238"/>
      <c r="B414" s="238"/>
      <c r="C414" s="272"/>
      <c r="D414" s="282"/>
      <c r="E414" s="238"/>
      <c r="F414" s="227"/>
      <c r="G414" s="227"/>
    </row>
    <row r="415" spans="1:7" x14ac:dyDescent="0.25">
      <c r="A415" s="238"/>
      <c r="B415" s="238"/>
      <c r="C415" s="272"/>
      <c r="D415" s="282"/>
      <c r="E415" s="238"/>
      <c r="F415" s="227"/>
      <c r="G415" s="227"/>
    </row>
    <row r="416" spans="1:7" x14ac:dyDescent="0.25">
      <c r="A416" s="238"/>
      <c r="B416" s="238"/>
      <c r="C416" s="272"/>
      <c r="D416" s="282"/>
      <c r="E416" s="238"/>
      <c r="F416" s="227"/>
      <c r="G416" s="227"/>
    </row>
    <row r="417" spans="1:7" x14ac:dyDescent="0.25">
      <c r="A417" s="238"/>
      <c r="B417" s="238"/>
      <c r="C417" s="272"/>
      <c r="D417" s="282"/>
      <c r="E417" s="238"/>
      <c r="F417" s="227"/>
      <c r="G417" s="227"/>
    </row>
    <row r="418" spans="1:7" x14ac:dyDescent="0.25">
      <c r="A418" s="238"/>
      <c r="B418" s="238"/>
      <c r="C418" s="272"/>
      <c r="D418" s="282"/>
      <c r="E418" s="238"/>
      <c r="F418" s="227"/>
      <c r="G418" s="227"/>
    </row>
    <row r="419" spans="1:7" x14ac:dyDescent="0.25">
      <c r="A419" s="238"/>
      <c r="B419" s="238"/>
      <c r="C419" s="272"/>
      <c r="D419" s="282"/>
      <c r="E419" s="238"/>
      <c r="F419" s="227"/>
      <c r="G419" s="227"/>
    </row>
    <row r="420" spans="1:7" x14ac:dyDescent="0.25">
      <c r="A420" s="238"/>
      <c r="B420" s="238"/>
      <c r="C420" s="272"/>
      <c r="D420" s="282"/>
      <c r="E420" s="238"/>
      <c r="F420" s="227"/>
      <c r="G420" s="227"/>
    </row>
    <row r="421" spans="1:7" x14ac:dyDescent="0.25">
      <c r="A421" s="238"/>
      <c r="B421" s="238"/>
      <c r="C421" s="272"/>
      <c r="D421" s="282"/>
      <c r="E421" s="238"/>
      <c r="F421" s="227"/>
      <c r="G421" s="227"/>
    </row>
    <row r="422" spans="1:7" x14ac:dyDescent="0.25">
      <c r="A422" s="238"/>
      <c r="B422" s="284"/>
      <c r="C422" s="272"/>
      <c r="D422" s="282"/>
      <c r="E422" s="238"/>
      <c r="F422" s="226"/>
      <c r="G422" s="226"/>
    </row>
    <row r="423" spans="1:7" x14ac:dyDescent="0.25">
      <c r="A423" s="238"/>
      <c r="B423" s="268"/>
      <c r="C423" s="272"/>
      <c r="D423" s="282"/>
      <c r="E423" s="238"/>
      <c r="F423" s="227"/>
      <c r="G423" s="227"/>
    </row>
    <row r="424" spans="1:7" x14ac:dyDescent="0.25">
      <c r="A424" s="238"/>
      <c r="B424" s="268"/>
      <c r="C424" s="272"/>
      <c r="D424" s="282"/>
      <c r="E424" s="238"/>
      <c r="F424" s="227"/>
      <c r="G424" s="227"/>
    </row>
    <row r="425" spans="1:7" x14ac:dyDescent="0.25">
      <c r="A425" s="238"/>
      <c r="B425" s="268"/>
      <c r="C425" s="272"/>
      <c r="D425" s="282"/>
      <c r="E425" s="238"/>
      <c r="F425" s="227"/>
      <c r="G425" s="227"/>
    </row>
    <row r="426" spans="1:7" x14ac:dyDescent="0.25">
      <c r="A426" s="238"/>
      <c r="B426" s="268"/>
      <c r="C426" s="272"/>
      <c r="D426" s="282"/>
      <c r="E426" s="238"/>
      <c r="F426" s="227"/>
      <c r="G426" s="227"/>
    </row>
    <row r="427" spans="1:7" x14ac:dyDescent="0.25">
      <c r="A427" s="238"/>
      <c r="B427" s="268"/>
      <c r="C427" s="272"/>
      <c r="D427" s="282"/>
      <c r="E427" s="238"/>
      <c r="F427" s="227"/>
      <c r="G427" s="227"/>
    </row>
    <row r="428" spans="1:7" x14ac:dyDescent="0.25">
      <c r="A428" s="238"/>
      <c r="B428" s="268"/>
      <c r="C428" s="272"/>
      <c r="D428" s="282"/>
      <c r="E428" s="238"/>
      <c r="F428" s="227"/>
      <c r="G428" s="227"/>
    </row>
    <row r="429" spans="1:7" x14ac:dyDescent="0.25">
      <c r="A429" s="238"/>
      <c r="B429" s="268"/>
      <c r="C429" s="238"/>
      <c r="D429" s="238"/>
      <c r="E429" s="238"/>
      <c r="F429" s="288"/>
      <c r="G429" s="288"/>
    </row>
    <row r="430" spans="1:7" x14ac:dyDescent="0.25">
      <c r="A430" s="238"/>
      <c r="B430" s="268"/>
      <c r="C430" s="238"/>
      <c r="D430" s="238"/>
      <c r="E430" s="238"/>
      <c r="F430" s="288"/>
      <c r="G430" s="288"/>
    </row>
    <row r="431" spans="1:7" x14ac:dyDescent="0.25">
      <c r="A431" s="238"/>
      <c r="B431" s="268"/>
      <c r="C431" s="238"/>
      <c r="D431" s="238"/>
      <c r="E431" s="238"/>
      <c r="F431" s="283"/>
      <c r="G431" s="283"/>
    </row>
    <row r="432" spans="1:7" x14ac:dyDescent="0.25">
      <c r="A432" s="262"/>
      <c r="B432" s="262"/>
      <c r="C432" s="262"/>
      <c r="D432" s="262"/>
      <c r="E432" s="262"/>
      <c r="F432" s="262"/>
      <c r="G432" s="262"/>
    </row>
    <row r="433" spans="1:7" x14ac:dyDescent="0.25">
      <c r="A433" s="238"/>
      <c r="B433" s="238"/>
      <c r="C433" s="226"/>
      <c r="D433" s="238"/>
      <c r="E433" s="238"/>
      <c r="F433" s="238"/>
      <c r="G433" s="238"/>
    </row>
    <row r="434" spans="1:7" x14ac:dyDescent="0.25">
      <c r="A434" s="238"/>
      <c r="B434" s="238"/>
      <c r="C434" s="238"/>
      <c r="D434" s="238"/>
      <c r="E434" s="238"/>
      <c r="F434" s="238"/>
      <c r="G434" s="238"/>
    </row>
    <row r="435" spans="1:7" x14ac:dyDescent="0.25">
      <c r="A435" s="238"/>
      <c r="B435" s="240"/>
      <c r="C435" s="238"/>
      <c r="D435" s="238"/>
      <c r="E435" s="238"/>
      <c r="F435" s="238"/>
      <c r="G435" s="238"/>
    </row>
    <row r="436" spans="1:7" x14ac:dyDescent="0.25">
      <c r="A436" s="238"/>
      <c r="B436" s="238"/>
      <c r="C436" s="272"/>
      <c r="D436" s="282"/>
      <c r="E436" s="238"/>
      <c r="F436" s="227"/>
      <c r="G436" s="227"/>
    </row>
    <row r="437" spans="1:7" x14ac:dyDescent="0.25">
      <c r="A437" s="238"/>
      <c r="B437" s="238"/>
      <c r="C437" s="272"/>
      <c r="D437" s="282"/>
      <c r="E437" s="238"/>
      <c r="F437" s="227"/>
      <c r="G437" s="227"/>
    </row>
    <row r="438" spans="1:7" x14ac:dyDescent="0.25">
      <c r="A438" s="238"/>
      <c r="B438" s="238"/>
      <c r="C438" s="272"/>
      <c r="D438" s="282"/>
      <c r="E438" s="238"/>
      <c r="F438" s="227"/>
      <c r="G438" s="227"/>
    </row>
    <row r="439" spans="1:7" x14ac:dyDescent="0.25">
      <c r="A439" s="238"/>
      <c r="B439" s="238"/>
      <c r="C439" s="272"/>
      <c r="D439" s="282"/>
      <c r="E439" s="238"/>
      <c r="F439" s="227"/>
      <c r="G439" s="227"/>
    </row>
    <row r="440" spans="1:7" x14ac:dyDescent="0.25">
      <c r="A440" s="238"/>
      <c r="B440" s="238"/>
      <c r="C440" s="272"/>
      <c r="D440" s="282"/>
      <c r="E440" s="238"/>
      <c r="F440" s="227"/>
      <c r="G440" s="227"/>
    </row>
    <row r="441" spans="1:7" x14ac:dyDescent="0.25">
      <c r="A441" s="238"/>
      <c r="B441" s="238"/>
      <c r="C441" s="272"/>
      <c r="D441" s="282"/>
      <c r="E441" s="238"/>
      <c r="F441" s="227"/>
      <c r="G441" s="227"/>
    </row>
    <row r="442" spans="1:7" x14ac:dyDescent="0.25">
      <c r="A442" s="238"/>
      <c r="B442" s="238"/>
      <c r="C442" s="272"/>
      <c r="D442" s="282"/>
      <c r="E442" s="238"/>
      <c r="F442" s="227"/>
      <c r="G442" s="227"/>
    </row>
    <row r="443" spans="1:7" x14ac:dyDescent="0.25">
      <c r="A443" s="238"/>
      <c r="B443" s="238"/>
      <c r="C443" s="272"/>
      <c r="D443" s="282"/>
      <c r="E443" s="238"/>
      <c r="F443" s="227"/>
      <c r="G443" s="227"/>
    </row>
    <row r="444" spans="1:7" x14ac:dyDescent="0.25">
      <c r="A444" s="238"/>
      <c r="B444" s="284"/>
      <c r="C444" s="272"/>
      <c r="D444" s="282"/>
      <c r="E444" s="238"/>
      <c r="F444" s="226"/>
      <c r="G444" s="226"/>
    </row>
    <row r="445" spans="1:7" x14ac:dyDescent="0.25">
      <c r="A445" s="238"/>
      <c r="B445" s="268"/>
      <c r="C445" s="272"/>
      <c r="D445" s="282"/>
      <c r="E445" s="238"/>
      <c r="F445" s="227"/>
      <c r="G445" s="227"/>
    </row>
    <row r="446" spans="1:7" x14ac:dyDescent="0.25">
      <c r="A446" s="238"/>
      <c r="B446" s="268"/>
      <c r="C446" s="272"/>
      <c r="D446" s="282"/>
      <c r="E446" s="238"/>
      <c r="F446" s="227"/>
      <c r="G446" s="227"/>
    </row>
    <row r="447" spans="1:7" x14ac:dyDescent="0.25">
      <c r="A447" s="238"/>
      <c r="B447" s="268"/>
      <c r="C447" s="272"/>
      <c r="D447" s="282"/>
      <c r="E447" s="238"/>
      <c r="F447" s="227"/>
      <c r="G447" s="227"/>
    </row>
    <row r="448" spans="1:7" x14ac:dyDescent="0.25">
      <c r="A448" s="238"/>
      <c r="B448" s="268"/>
      <c r="C448" s="272"/>
      <c r="D448" s="282"/>
      <c r="E448" s="238"/>
      <c r="F448" s="227"/>
      <c r="G448" s="227"/>
    </row>
    <row r="449" spans="1:7" x14ac:dyDescent="0.25">
      <c r="A449" s="238"/>
      <c r="B449" s="268"/>
      <c r="C449" s="272"/>
      <c r="D449" s="282"/>
      <c r="E449" s="238"/>
      <c r="F449" s="227"/>
      <c r="G449" s="227"/>
    </row>
    <row r="450" spans="1:7" x14ac:dyDescent="0.25">
      <c r="A450" s="238"/>
      <c r="B450" s="268"/>
      <c r="C450" s="272"/>
      <c r="D450" s="282"/>
      <c r="E450" s="238"/>
      <c r="F450" s="227"/>
      <c r="G450" s="227"/>
    </row>
    <row r="451" spans="1:7" x14ac:dyDescent="0.25">
      <c r="A451" s="238"/>
      <c r="B451" s="268"/>
      <c r="C451" s="238"/>
      <c r="D451" s="238"/>
      <c r="E451" s="238"/>
      <c r="F451" s="227"/>
      <c r="G451" s="227"/>
    </row>
    <row r="452" spans="1:7" x14ac:dyDescent="0.25">
      <c r="A452" s="238"/>
      <c r="B452" s="268"/>
      <c r="C452" s="238"/>
      <c r="D452" s="238"/>
      <c r="E452" s="238"/>
      <c r="F452" s="227"/>
      <c r="G452" s="227"/>
    </row>
    <row r="453" spans="1:7" x14ac:dyDescent="0.25">
      <c r="A453" s="238"/>
      <c r="B453" s="268"/>
      <c r="C453" s="238"/>
      <c r="D453" s="238"/>
      <c r="E453" s="238"/>
      <c r="F453" s="227"/>
      <c r="G453" s="226"/>
    </row>
    <row r="454" spans="1:7" x14ac:dyDescent="0.25">
      <c r="A454" s="262"/>
      <c r="B454" s="262"/>
      <c r="C454" s="262"/>
      <c r="D454" s="262"/>
      <c r="E454" s="262"/>
      <c r="F454" s="262"/>
      <c r="G454" s="262"/>
    </row>
    <row r="455" spans="1:7" x14ac:dyDescent="0.25">
      <c r="A455" s="238"/>
      <c r="B455" s="240"/>
      <c r="C455" s="226"/>
      <c r="D455" s="226"/>
      <c r="E455" s="238"/>
      <c r="F455" s="238"/>
      <c r="G455" s="238"/>
    </row>
    <row r="456" spans="1:7" x14ac:dyDescent="0.25">
      <c r="A456" s="238"/>
      <c r="B456" s="240"/>
      <c r="C456" s="226"/>
      <c r="D456" s="226"/>
      <c r="E456" s="238"/>
      <c r="F456" s="238"/>
      <c r="G456" s="238"/>
    </row>
    <row r="457" spans="1:7" x14ac:dyDescent="0.25">
      <c r="A457" s="238"/>
      <c r="B457" s="240"/>
      <c r="C457" s="226"/>
      <c r="D457" s="226"/>
      <c r="E457" s="238"/>
      <c r="F457" s="238"/>
      <c r="G457" s="238"/>
    </row>
    <row r="458" spans="1:7" x14ac:dyDescent="0.25">
      <c r="A458" s="238"/>
      <c r="B458" s="240"/>
      <c r="C458" s="226"/>
      <c r="D458" s="226"/>
      <c r="E458" s="238"/>
      <c r="F458" s="238"/>
      <c r="G458" s="238"/>
    </row>
    <row r="459" spans="1:7" x14ac:dyDescent="0.25">
      <c r="A459" s="238"/>
      <c r="B459" s="240"/>
      <c r="C459" s="226"/>
      <c r="D459" s="226"/>
      <c r="E459" s="238"/>
      <c r="F459" s="238"/>
      <c r="G459" s="238"/>
    </row>
    <row r="460" spans="1:7" x14ac:dyDescent="0.25">
      <c r="A460" s="238"/>
      <c r="B460" s="240"/>
      <c r="C460" s="226"/>
      <c r="D460" s="226"/>
      <c r="E460" s="238"/>
      <c r="F460" s="238"/>
      <c r="G460" s="238"/>
    </row>
    <row r="461" spans="1:7" x14ac:dyDescent="0.25">
      <c r="A461" s="238"/>
      <c r="B461" s="240"/>
      <c r="C461" s="226"/>
      <c r="D461" s="226"/>
      <c r="E461" s="238"/>
      <c r="F461" s="238"/>
      <c r="G461" s="238"/>
    </row>
    <row r="462" spans="1:7" x14ac:dyDescent="0.25">
      <c r="A462" s="238"/>
      <c r="B462" s="240"/>
      <c r="C462" s="226"/>
      <c r="D462" s="226"/>
      <c r="E462" s="238"/>
      <c r="F462" s="238"/>
      <c r="G462" s="238"/>
    </row>
    <row r="463" spans="1:7" x14ac:dyDescent="0.25">
      <c r="A463" s="238"/>
      <c r="B463" s="240"/>
      <c r="C463" s="226"/>
      <c r="D463" s="226"/>
      <c r="E463" s="238"/>
      <c r="F463" s="238"/>
      <c r="G463" s="238"/>
    </row>
    <row r="464" spans="1:7" x14ac:dyDescent="0.25">
      <c r="A464" s="238"/>
      <c r="B464" s="240"/>
      <c r="C464" s="226"/>
      <c r="D464" s="226"/>
      <c r="E464" s="238"/>
      <c r="F464" s="238"/>
      <c r="G464" s="238"/>
    </row>
    <row r="465" spans="1:7" x14ac:dyDescent="0.25">
      <c r="A465" s="238"/>
      <c r="B465" s="268"/>
      <c r="C465" s="226"/>
      <c r="D465" s="238"/>
      <c r="E465" s="238"/>
      <c r="F465" s="238"/>
      <c r="G465" s="238"/>
    </row>
    <row r="466" spans="1:7" x14ac:dyDescent="0.25">
      <c r="A466" s="238"/>
      <c r="B466" s="268"/>
      <c r="C466" s="226"/>
      <c r="D466" s="238"/>
      <c r="E466" s="238"/>
      <c r="F466" s="238"/>
      <c r="G466" s="238"/>
    </row>
    <row r="467" spans="1:7" x14ac:dyDescent="0.25">
      <c r="A467" s="238"/>
      <c r="B467" s="268"/>
      <c r="C467" s="226"/>
      <c r="D467" s="238"/>
      <c r="E467" s="238"/>
      <c r="F467" s="238"/>
      <c r="G467" s="238"/>
    </row>
    <row r="468" spans="1:7" x14ac:dyDescent="0.25">
      <c r="A468" s="238"/>
      <c r="B468" s="268"/>
      <c r="C468" s="226"/>
      <c r="D468" s="238"/>
      <c r="E468" s="238"/>
      <c r="F468" s="238"/>
      <c r="G468" s="238"/>
    </row>
    <row r="469" spans="1:7" x14ac:dyDescent="0.25">
      <c r="A469" s="238"/>
      <c r="B469" s="268"/>
      <c r="C469" s="226"/>
      <c r="D469" s="238"/>
      <c r="E469" s="238"/>
      <c r="F469" s="238"/>
      <c r="G469" s="238"/>
    </row>
    <row r="470" spans="1:7" x14ac:dyDescent="0.25">
      <c r="A470" s="238"/>
      <c r="B470" s="268"/>
      <c r="C470" s="226"/>
      <c r="D470" s="238"/>
      <c r="E470" s="238"/>
      <c r="F470" s="238"/>
      <c r="G470" s="238"/>
    </row>
    <row r="471" spans="1:7" x14ac:dyDescent="0.25">
      <c r="A471" s="238"/>
      <c r="B471" s="268"/>
      <c r="C471" s="226"/>
      <c r="D471" s="238"/>
      <c r="E471" s="238"/>
      <c r="F471" s="238"/>
      <c r="G471" s="238"/>
    </row>
    <row r="472" spans="1:7" x14ac:dyDescent="0.25">
      <c r="A472" s="238"/>
      <c r="B472" s="268"/>
      <c r="C472" s="226"/>
      <c r="D472" s="238"/>
      <c r="E472" s="238"/>
      <c r="F472" s="238"/>
      <c r="G472" s="238"/>
    </row>
    <row r="473" spans="1:7" x14ac:dyDescent="0.25">
      <c r="A473" s="238"/>
      <c r="B473" s="268"/>
      <c r="C473" s="226"/>
      <c r="D473" s="238"/>
      <c r="E473" s="238"/>
      <c r="F473" s="238"/>
      <c r="G473" s="238"/>
    </row>
    <row r="474" spans="1:7" x14ac:dyDescent="0.25">
      <c r="A474" s="238"/>
      <c r="B474" s="268"/>
      <c r="C474" s="226"/>
      <c r="D474" s="238"/>
      <c r="E474" s="238"/>
      <c r="F474" s="238"/>
      <c r="G474" s="238"/>
    </row>
    <row r="475" spans="1:7" x14ac:dyDescent="0.25">
      <c r="A475" s="238"/>
      <c r="B475" s="268"/>
      <c r="C475" s="226"/>
      <c r="D475" s="238"/>
      <c r="E475" s="238"/>
      <c r="F475" s="238"/>
      <c r="G475" s="238"/>
    </row>
    <row r="476" spans="1:7" x14ac:dyDescent="0.25">
      <c r="A476" s="238"/>
      <c r="B476" s="268"/>
      <c r="C476" s="226"/>
      <c r="D476" s="238"/>
      <c r="E476" s="238"/>
      <c r="F476" s="238"/>
      <c r="G476" s="237"/>
    </row>
    <row r="477" spans="1:7" x14ac:dyDescent="0.25">
      <c r="A477" s="238"/>
      <c r="B477" s="268"/>
      <c r="C477" s="226"/>
      <c r="D477" s="238"/>
      <c r="E477" s="238"/>
      <c r="F477" s="238"/>
      <c r="G477" s="237"/>
    </row>
    <row r="478" spans="1:7" x14ac:dyDescent="0.25">
      <c r="A478" s="238"/>
      <c r="B478" s="268"/>
      <c r="C478" s="226"/>
      <c r="D478" s="238"/>
      <c r="E478" s="238"/>
      <c r="F478" s="238"/>
      <c r="G478" s="237"/>
    </row>
    <row r="479" spans="1:7" x14ac:dyDescent="0.25">
      <c r="A479" s="238"/>
      <c r="B479" s="268"/>
      <c r="C479" s="226"/>
      <c r="D479" s="290"/>
      <c r="E479" s="290"/>
      <c r="F479" s="290"/>
      <c r="G479" s="290"/>
    </row>
    <row r="480" spans="1:7" x14ac:dyDescent="0.25">
      <c r="A480" s="238"/>
      <c r="B480" s="268"/>
      <c r="C480" s="226"/>
      <c r="D480" s="290"/>
      <c r="E480" s="290"/>
      <c r="F480" s="290"/>
      <c r="G480" s="290"/>
    </row>
    <row r="481" spans="1:7" x14ac:dyDescent="0.25">
      <c r="A481" s="238"/>
      <c r="B481" s="268"/>
      <c r="C481" s="226"/>
      <c r="D481" s="290"/>
      <c r="E481" s="290"/>
      <c r="F481" s="290"/>
      <c r="G481" s="290"/>
    </row>
    <row r="482" spans="1:7" x14ac:dyDescent="0.25">
      <c r="A482" s="262"/>
      <c r="B482" s="262"/>
      <c r="C482" s="262"/>
      <c r="D482" s="262"/>
      <c r="E482" s="262"/>
      <c r="F482" s="262"/>
      <c r="G482" s="262"/>
    </row>
    <row r="483" spans="1:7" x14ac:dyDescent="0.25">
      <c r="A483" s="238"/>
      <c r="B483" s="240"/>
      <c r="C483" s="238"/>
      <c r="D483" s="238"/>
      <c r="E483" s="241"/>
      <c r="F483" s="227"/>
      <c r="G483" s="227"/>
    </row>
    <row r="484" spans="1:7" x14ac:dyDescent="0.25">
      <c r="A484" s="238"/>
      <c r="B484" s="240"/>
      <c r="C484" s="238"/>
      <c r="D484" s="238"/>
      <c r="E484" s="241"/>
      <c r="F484" s="227"/>
      <c r="G484" s="227"/>
    </row>
    <row r="485" spans="1:7" x14ac:dyDescent="0.25">
      <c r="A485" s="238"/>
      <c r="B485" s="240"/>
      <c r="C485" s="238"/>
      <c r="D485" s="238"/>
      <c r="E485" s="241"/>
      <c r="F485" s="227"/>
      <c r="G485" s="227"/>
    </row>
    <row r="486" spans="1:7" x14ac:dyDescent="0.25">
      <c r="A486" s="238"/>
      <c r="B486" s="240"/>
      <c r="C486" s="238"/>
      <c r="D486" s="238"/>
      <c r="E486" s="241"/>
      <c r="F486" s="227"/>
      <c r="G486" s="227"/>
    </row>
    <row r="487" spans="1:7" x14ac:dyDescent="0.25">
      <c r="A487" s="238"/>
      <c r="B487" s="240"/>
      <c r="C487" s="238"/>
      <c r="D487" s="238"/>
      <c r="E487" s="241"/>
      <c r="F487" s="227"/>
      <c r="G487" s="227"/>
    </row>
    <row r="488" spans="1:7" x14ac:dyDescent="0.25">
      <c r="A488" s="238"/>
      <c r="B488" s="240"/>
      <c r="C488" s="238"/>
      <c r="D488" s="238"/>
      <c r="E488" s="241"/>
      <c r="F488" s="227"/>
      <c r="G488" s="227"/>
    </row>
    <row r="489" spans="1:7" x14ac:dyDescent="0.25">
      <c r="A489" s="238"/>
      <c r="B489" s="240"/>
      <c r="C489" s="238"/>
      <c r="D489" s="238"/>
      <c r="E489" s="241"/>
      <c r="F489" s="227"/>
      <c r="G489" s="227"/>
    </row>
    <row r="490" spans="1:7" x14ac:dyDescent="0.25">
      <c r="A490" s="238"/>
      <c r="B490" s="240"/>
      <c r="C490" s="238"/>
      <c r="D490" s="238"/>
      <c r="E490" s="241"/>
      <c r="F490" s="227"/>
      <c r="G490" s="227"/>
    </row>
    <row r="491" spans="1:7" x14ac:dyDescent="0.25">
      <c r="A491" s="238"/>
      <c r="B491" s="240"/>
      <c r="C491" s="238"/>
      <c r="D491" s="238"/>
      <c r="E491" s="241"/>
      <c r="F491" s="227"/>
      <c r="G491" s="227"/>
    </row>
    <row r="492" spans="1:7" x14ac:dyDescent="0.25">
      <c r="A492" s="238"/>
      <c r="B492" s="240"/>
      <c r="C492" s="238"/>
      <c r="D492" s="238"/>
      <c r="E492" s="241"/>
      <c r="F492" s="227"/>
      <c r="G492" s="227"/>
    </row>
    <row r="493" spans="1:7" x14ac:dyDescent="0.25">
      <c r="A493" s="238"/>
      <c r="B493" s="240"/>
      <c r="C493" s="238"/>
      <c r="D493" s="238"/>
      <c r="E493" s="241"/>
      <c r="F493" s="227"/>
      <c r="G493" s="227"/>
    </row>
    <row r="494" spans="1:7" x14ac:dyDescent="0.25">
      <c r="A494" s="238"/>
      <c r="B494" s="240"/>
      <c r="C494" s="238"/>
      <c r="D494" s="238"/>
      <c r="E494" s="241"/>
      <c r="F494" s="227"/>
      <c r="G494" s="227"/>
    </row>
    <row r="495" spans="1:7" x14ac:dyDescent="0.25">
      <c r="A495" s="238"/>
      <c r="B495" s="240"/>
      <c r="C495" s="238"/>
      <c r="D495" s="238"/>
      <c r="E495" s="241"/>
      <c r="F495" s="227"/>
      <c r="G495" s="227"/>
    </row>
    <row r="496" spans="1:7" x14ac:dyDescent="0.25">
      <c r="A496" s="238"/>
      <c r="B496" s="240"/>
      <c r="C496" s="238"/>
      <c r="D496" s="238"/>
      <c r="E496" s="241"/>
      <c r="F496" s="227"/>
      <c r="G496" s="227"/>
    </row>
    <row r="497" spans="1:7" x14ac:dyDescent="0.25">
      <c r="A497" s="238"/>
      <c r="B497" s="240"/>
      <c r="C497" s="238"/>
      <c r="D497" s="238"/>
      <c r="E497" s="241"/>
      <c r="F497" s="227"/>
      <c r="G497" s="227"/>
    </row>
    <row r="498" spans="1:7" x14ac:dyDescent="0.25">
      <c r="A498" s="238"/>
      <c r="B498" s="240"/>
      <c r="C498" s="238"/>
      <c r="D498" s="238"/>
      <c r="E498" s="241"/>
      <c r="F498" s="227"/>
      <c r="G498" s="227"/>
    </row>
    <row r="499" spans="1:7" x14ac:dyDescent="0.25">
      <c r="A499" s="238"/>
      <c r="B499" s="240"/>
      <c r="C499" s="238"/>
      <c r="D499" s="238"/>
      <c r="E499" s="241"/>
      <c r="F499" s="227"/>
      <c r="G499" s="227"/>
    </row>
    <row r="500" spans="1:7" x14ac:dyDescent="0.25">
      <c r="A500" s="238"/>
      <c r="B500" s="240"/>
      <c r="C500" s="238"/>
      <c r="D500" s="238"/>
      <c r="E500" s="241"/>
      <c r="F500" s="227"/>
      <c r="G500" s="227"/>
    </row>
    <row r="501" spans="1:7" x14ac:dyDescent="0.25">
      <c r="A501" s="238"/>
      <c r="B501" s="240"/>
      <c r="C501" s="238"/>
      <c r="D501" s="238"/>
      <c r="E501" s="241"/>
      <c r="F501" s="241"/>
      <c r="G501" s="241"/>
    </row>
    <row r="502" spans="1:7" x14ac:dyDescent="0.25">
      <c r="A502" s="238"/>
      <c r="B502" s="240"/>
      <c r="C502" s="238"/>
      <c r="D502" s="238"/>
      <c r="E502" s="241"/>
      <c r="F502" s="241"/>
      <c r="G502" s="241"/>
    </row>
    <row r="503" spans="1:7" x14ac:dyDescent="0.25">
      <c r="A503" s="238"/>
      <c r="B503" s="240"/>
      <c r="C503" s="238"/>
      <c r="D503" s="238"/>
      <c r="E503" s="241"/>
      <c r="F503" s="241"/>
      <c r="G503" s="241"/>
    </row>
    <row r="504" spans="1:7" x14ac:dyDescent="0.25">
      <c r="A504" s="238"/>
      <c r="B504" s="240"/>
      <c r="C504" s="238"/>
      <c r="D504" s="238"/>
      <c r="E504" s="241"/>
      <c r="F504" s="241"/>
      <c r="G504" s="241"/>
    </row>
    <row r="505" spans="1:7" x14ac:dyDescent="0.25">
      <c r="A505" s="262"/>
      <c r="B505" s="262"/>
      <c r="C505" s="262"/>
      <c r="D505" s="262"/>
      <c r="E505" s="262"/>
      <c r="F505" s="262"/>
      <c r="G505" s="262"/>
    </row>
    <row r="506" spans="1:7" x14ac:dyDescent="0.25">
      <c r="A506" s="238"/>
      <c r="B506" s="240"/>
      <c r="C506" s="238"/>
      <c r="D506" s="238"/>
      <c r="E506" s="241"/>
      <c r="F506" s="227"/>
      <c r="G506" s="227"/>
    </row>
    <row r="507" spans="1:7" x14ac:dyDescent="0.25">
      <c r="A507" s="238"/>
      <c r="B507" s="240"/>
      <c r="C507" s="238"/>
      <c r="D507" s="238"/>
      <c r="E507" s="241"/>
      <c r="F507" s="227"/>
      <c r="G507" s="227"/>
    </row>
    <row r="508" spans="1:7" x14ac:dyDescent="0.25">
      <c r="A508" s="238"/>
      <c r="B508" s="240"/>
      <c r="C508" s="238"/>
      <c r="D508" s="238"/>
      <c r="E508" s="241"/>
      <c r="F508" s="227"/>
      <c r="G508" s="227"/>
    </row>
    <row r="509" spans="1:7" x14ac:dyDescent="0.25">
      <c r="A509" s="238"/>
      <c r="B509" s="240"/>
      <c r="C509" s="238"/>
      <c r="D509" s="238"/>
      <c r="E509" s="241"/>
      <c r="F509" s="227"/>
      <c r="G509" s="227"/>
    </row>
    <row r="510" spans="1:7" x14ac:dyDescent="0.25">
      <c r="A510" s="238"/>
      <c r="B510" s="240"/>
      <c r="C510" s="238"/>
      <c r="D510" s="238"/>
      <c r="E510" s="241"/>
      <c r="F510" s="227"/>
      <c r="G510" s="227"/>
    </row>
    <row r="511" spans="1:7" x14ac:dyDescent="0.25">
      <c r="A511" s="238"/>
      <c r="B511" s="240"/>
      <c r="C511" s="238"/>
      <c r="D511" s="238"/>
      <c r="E511" s="241"/>
      <c r="F511" s="227"/>
      <c r="G511" s="227"/>
    </row>
    <row r="512" spans="1:7" x14ac:dyDescent="0.25">
      <c r="A512" s="238"/>
      <c r="B512" s="240"/>
      <c r="C512" s="238"/>
      <c r="D512" s="238"/>
      <c r="E512" s="241"/>
      <c r="F512" s="227"/>
      <c r="G512" s="227"/>
    </row>
    <row r="513" spans="1:7" x14ac:dyDescent="0.25">
      <c r="A513" s="238"/>
      <c r="B513" s="240"/>
      <c r="C513" s="238"/>
      <c r="D513" s="238"/>
      <c r="E513" s="241"/>
      <c r="F513" s="227"/>
      <c r="G513" s="227"/>
    </row>
    <row r="514" spans="1:7" x14ac:dyDescent="0.25">
      <c r="A514" s="238"/>
      <c r="B514" s="240"/>
      <c r="C514" s="238"/>
      <c r="D514" s="238"/>
      <c r="E514" s="241"/>
      <c r="F514" s="227"/>
      <c r="G514" s="227"/>
    </row>
    <row r="515" spans="1:7" x14ac:dyDescent="0.25">
      <c r="A515" s="238"/>
      <c r="B515" s="240"/>
      <c r="C515" s="238"/>
      <c r="D515" s="238"/>
      <c r="E515" s="241"/>
      <c r="F515" s="241"/>
      <c r="G515" s="241"/>
    </row>
  </sheetData>
  <sheetProtection algorithmName="SHA-512" hashValue="GsmY0kMn+3YBKefRBdMwpKWaiECmZZHeyaPgKbDL99JrBSAHCQJapWplcwfQbvaOoMwFYE9bIJ77U7s/QwXGWQ==" saltValue="VnnXW4ROpRLX9c4GL108iA==" spinCount="100000" sheet="1" formatCells="0" formatColumns="0" formatRows="0" insertHyperlinks="0" sort="0" autoFilter="0" pivotTables="0"/>
  <protectedRanges>
    <protectedRange sqref="C5 B83:E120 E23:G25 E26:H26 C52:D61 C65:D80 C63:D63 C33:D50 C16:D31"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E122"/>
  <sheetViews>
    <sheetView zoomScaleNormal="100" workbookViewId="0">
      <pane ySplit="1" topLeftCell="A2" activePane="bottomLeft" state="frozen"/>
      <selection pane="bottomLeft"/>
    </sheetView>
  </sheetViews>
  <sheetFormatPr baseColWidth="10" defaultColWidth="9.140625" defaultRowHeight="15" x14ac:dyDescent="0.25"/>
  <cols>
    <col min="1" max="1" width="57.5703125" style="402" customWidth="1"/>
    <col min="2" max="2" width="48.42578125" style="402" customWidth="1"/>
    <col min="3" max="3" width="38.42578125" style="402" customWidth="1"/>
    <col min="4" max="4" width="56.5703125" style="402" customWidth="1"/>
    <col min="5" max="5" width="255.7109375" style="402" customWidth="1"/>
    <col min="6" max="1025" width="11.42578125" style="402" customWidth="1"/>
    <col min="1026" max="16384" width="9.140625" style="402"/>
  </cols>
  <sheetData>
    <row r="1" spans="1:5" s="410" customFormat="1" ht="21" customHeight="1" x14ac:dyDescent="0.35">
      <c r="A1" s="409" t="s">
        <v>2620</v>
      </c>
      <c r="B1" s="409" t="s">
        <v>2621</v>
      </c>
      <c r="C1" s="409" t="s">
        <v>2622</v>
      </c>
      <c r="D1" s="409" t="s">
        <v>2623</v>
      </c>
      <c r="E1" s="409" t="s">
        <v>2624</v>
      </c>
    </row>
    <row r="2" spans="1:5" ht="105" customHeight="1" x14ac:dyDescent="0.25">
      <c r="A2" s="411" t="s">
        <v>2625</v>
      </c>
      <c r="B2" s="411" t="s">
        <v>2626</v>
      </c>
      <c r="C2" s="412"/>
      <c r="D2" s="411"/>
      <c r="E2" s="413" t="s">
        <v>2627</v>
      </c>
    </row>
    <row r="3" spans="1:5" ht="60" customHeight="1" x14ac:dyDescent="0.25">
      <c r="A3" s="411" t="s">
        <v>2628</v>
      </c>
      <c r="B3" s="411" t="s">
        <v>2629</v>
      </c>
      <c r="C3" s="411" t="s">
        <v>2630</v>
      </c>
      <c r="D3" s="411" t="s">
        <v>2631</v>
      </c>
      <c r="E3" s="413" t="s">
        <v>2632</v>
      </c>
    </row>
    <row r="4" spans="1:5" ht="15" customHeight="1" x14ac:dyDescent="0.25">
      <c r="A4" s="411" t="s">
        <v>2633</v>
      </c>
      <c r="B4" s="411" t="s">
        <v>2634</v>
      </c>
      <c r="C4" s="412"/>
      <c r="D4" s="411"/>
      <c r="E4" s="402" t="s">
        <v>2635</v>
      </c>
    </row>
    <row r="5" spans="1:5" ht="15" customHeight="1" x14ac:dyDescent="0.25">
      <c r="A5" s="411" t="s">
        <v>2636</v>
      </c>
      <c r="B5" s="412"/>
      <c r="C5" s="412"/>
      <c r="D5" s="411"/>
      <c r="E5" s="402" t="s">
        <v>2635</v>
      </c>
    </row>
    <row r="6" spans="1:5" ht="15" customHeight="1" x14ac:dyDescent="0.25">
      <c r="A6" s="411" t="s">
        <v>2637</v>
      </c>
      <c r="B6" s="412"/>
      <c r="C6" s="412"/>
      <c r="D6" s="411"/>
      <c r="E6" s="402" t="s">
        <v>2635</v>
      </c>
    </row>
    <row r="7" spans="1:5" ht="120" customHeight="1" x14ac:dyDescent="0.25">
      <c r="A7" s="411" t="s">
        <v>2638</v>
      </c>
      <c r="B7" s="413" t="s">
        <v>2639</v>
      </c>
      <c r="C7" s="412"/>
      <c r="D7" s="411"/>
      <c r="E7" s="413" t="s">
        <v>2640</v>
      </c>
    </row>
    <row r="8" spans="1:5" ht="90" customHeight="1" x14ac:dyDescent="0.25">
      <c r="A8" s="411" t="s">
        <v>2641</v>
      </c>
      <c r="B8" s="412"/>
      <c r="C8" s="413" t="s">
        <v>2642</v>
      </c>
      <c r="D8" s="411" t="s">
        <v>2643</v>
      </c>
      <c r="E8" s="414" t="s">
        <v>2644</v>
      </c>
    </row>
    <row r="9" spans="1:5" ht="15" customHeight="1" x14ac:dyDescent="0.25">
      <c r="A9" s="411" t="s">
        <v>2645</v>
      </c>
      <c r="B9" s="412"/>
      <c r="C9" s="411" t="s">
        <v>2646</v>
      </c>
      <c r="D9" s="411"/>
      <c r="E9" s="415" t="s">
        <v>2647</v>
      </c>
    </row>
    <row r="10" spans="1:5" ht="30" customHeight="1" x14ac:dyDescent="0.25">
      <c r="A10" s="411" t="s">
        <v>2648</v>
      </c>
      <c r="B10" s="413" t="s">
        <v>2649</v>
      </c>
      <c r="C10" s="412"/>
      <c r="D10" s="411"/>
      <c r="E10" s="414" t="s">
        <v>2650</v>
      </c>
    </row>
    <row r="11" spans="1:5" ht="15" customHeight="1" x14ac:dyDescent="0.25">
      <c r="A11" s="411" t="s">
        <v>2651</v>
      </c>
      <c r="B11" s="412"/>
      <c r="C11" s="411" t="s">
        <v>2652</v>
      </c>
      <c r="D11" s="411" t="s">
        <v>2653</v>
      </c>
      <c r="E11" s="414" t="s">
        <v>2654</v>
      </c>
    </row>
    <row r="12" spans="1:5" ht="30" customHeight="1" x14ac:dyDescent="0.25">
      <c r="A12" s="416" t="s">
        <v>2655</v>
      </c>
      <c r="B12" s="416" t="s">
        <v>2656</v>
      </c>
      <c r="C12" s="416" t="s">
        <v>2657</v>
      </c>
      <c r="D12" s="416" t="s">
        <v>2658</v>
      </c>
      <c r="E12" s="416" t="s">
        <v>2659</v>
      </c>
    </row>
    <row r="13" spans="1:5" ht="30" customHeight="1" x14ac:dyDescent="0.25">
      <c r="A13" s="411" t="s">
        <v>2660</v>
      </c>
      <c r="B13" s="416" t="s">
        <v>2661</v>
      </c>
      <c r="C13" s="412"/>
      <c r="D13" s="411"/>
      <c r="E13" s="413" t="s">
        <v>2662</v>
      </c>
    </row>
    <row r="14" spans="1:5" ht="60" customHeight="1" x14ac:dyDescent="0.25">
      <c r="A14" s="411" t="s">
        <v>2663</v>
      </c>
      <c r="B14" s="416" t="s">
        <v>2664</v>
      </c>
      <c r="C14" s="412"/>
      <c r="D14" s="411"/>
      <c r="E14" s="413" t="s">
        <v>2665</v>
      </c>
    </row>
    <row r="15" spans="1:5" ht="30" customHeight="1" x14ac:dyDescent="0.25">
      <c r="A15" s="415" t="s">
        <v>2666</v>
      </c>
      <c r="B15" s="416" t="s">
        <v>2667</v>
      </c>
      <c r="C15" s="417"/>
      <c r="D15" s="415"/>
      <c r="E15" s="418" t="s">
        <v>2668</v>
      </c>
    </row>
    <row r="16" spans="1:5" ht="60" customHeight="1" x14ac:dyDescent="0.25">
      <c r="A16" s="411" t="s">
        <v>2669</v>
      </c>
      <c r="B16" s="416" t="s">
        <v>2670</v>
      </c>
      <c r="C16" s="412"/>
      <c r="D16" s="411"/>
      <c r="E16" s="413" t="s">
        <v>2671</v>
      </c>
    </row>
    <row r="17" spans="1:5" ht="45" customHeight="1" x14ac:dyDescent="0.25">
      <c r="A17" s="411" t="s">
        <v>2672</v>
      </c>
      <c r="B17" s="416" t="s">
        <v>2673</v>
      </c>
      <c r="C17" s="412"/>
      <c r="D17" s="411"/>
      <c r="E17" s="413" t="s">
        <v>2674</v>
      </c>
    </row>
    <row r="18" spans="1:5" ht="30" customHeight="1" x14ac:dyDescent="0.25">
      <c r="A18" s="411" t="s">
        <v>2675</v>
      </c>
      <c r="B18" s="416" t="s">
        <v>2676</v>
      </c>
      <c r="C18" s="412"/>
      <c r="D18" s="411"/>
      <c r="E18" s="418" t="s">
        <v>2677</v>
      </c>
    </row>
    <row r="19" spans="1:5" ht="45" customHeight="1" x14ac:dyDescent="0.25">
      <c r="A19" s="411" t="s">
        <v>2678</v>
      </c>
      <c r="B19" s="416" t="s">
        <v>2679</v>
      </c>
      <c r="C19" s="412"/>
      <c r="D19" s="411"/>
      <c r="E19" s="413" t="s">
        <v>2680</v>
      </c>
    </row>
    <row r="20" spans="1:5" ht="30" customHeight="1" x14ac:dyDescent="0.25">
      <c r="A20" s="411" t="s">
        <v>2681</v>
      </c>
      <c r="B20" s="416" t="s">
        <v>2682</v>
      </c>
      <c r="C20" s="412"/>
      <c r="D20" s="411"/>
      <c r="E20" s="418" t="s">
        <v>2683</v>
      </c>
    </row>
    <row r="21" spans="1:5" ht="75" customHeight="1" x14ac:dyDescent="0.25">
      <c r="A21" s="411" t="s">
        <v>2684</v>
      </c>
      <c r="B21" s="412"/>
      <c r="C21" s="413" t="s">
        <v>2685</v>
      </c>
      <c r="D21" s="411" t="s">
        <v>2686</v>
      </c>
      <c r="E21" s="414" t="s">
        <v>2687</v>
      </c>
    </row>
    <row r="22" spans="1:5" ht="15" customHeight="1" x14ac:dyDescent="0.25">
      <c r="A22" s="411" t="s">
        <v>2688</v>
      </c>
      <c r="B22" s="412"/>
      <c r="C22" s="411" t="s">
        <v>2689</v>
      </c>
      <c r="D22" s="411"/>
      <c r="E22" s="414" t="s">
        <v>2690</v>
      </c>
    </row>
    <row r="23" spans="1:5" ht="15" customHeight="1" x14ac:dyDescent="0.25">
      <c r="A23" s="411" t="s">
        <v>2691</v>
      </c>
      <c r="B23" s="412"/>
      <c r="C23" s="411" t="s">
        <v>2692</v>
      </c>
      <c r="D23" s="411" t="s">
        <v>2693</v>
      </c>
      <c r="E23" s="414" t="s">
        <v>2694</v>
      </c>
    </row>
    <row r="24" spans="1:5" ht="30" customHeight="1" x14ac:dyDescent="0.25">
      <c r="A24" s="411" t="s">
        <v>2695</v>
      </c>
      <c r="B24" s="412"/>
      <c r="C24" s="413" t="s">
        <v>2685</v>
      </c>
      <c r="D24" s="411" t="s">
        <v>2686</v>
      </c>
      <c r="E24" s="414" t="s">
        <v>2696</v>
      </c>
    </row>
    <row r="25" spans="1:5" ht="120" customHeight="1" x14ac:dyDescent="0.25">
      <c r="A25" s="411" t="s">
        <v>2697</v>
      </c>
      <c r="B25" s="411" t="s">
        <v>2698</v>
      </c>
      <c r="C25" s="412"/>
      <c r="D25" s="411" t="s">
        <v>2699</v>
      </c>
      <c r="E25" s="414" t="s">
        <v>2700</v>
      </c>
    </row>
    <row r="26" spans="1:5" ht="15" customHeight="1" x14ac:dyDescent="0.25">
      <c r="A26" s="419" t="s">
        <v>2701</v>
      </c>
      <c r="B26" s="420"/>
      <c r="C26" s="419" t="s">
        <v>2702</v>
      </c>
      <c r="D26" s="419"/>
      <c r="E26" s="421" t="s">
        <v>2703</v>
      </c>
    </row>
    <row r="27" spans="1:5" ht="75" customHeight="1" x14ac:dyDescent="0.25">
      <c r="A27" s="413" t="s">
        <v>2704</v>
      </c>
      <c r="B27" s="413" t="s">
        <v>2705</v>
      </c>
      <c r="C27" s="422"/>
      <c r="D27" s="413" t="s">
        <v>2706</v>
      </c>
      <c r="E27" s="414" t="s">
        <v>2707</v>
      </c>
    </row>
    <row r="28" spans="1:5" ht="15" customHeight="1" x14ac:dyDescent="0.25">
      <c r="A28" s="413" t="s">
        <v>1243</v>
      </c>
      <c r="B28" s="422"/>
      <c r="C28" s="422"/>
      <c r="D28" s="413"/>
      <c r="E28" s="414" t="s">
        <v>2708</v>
      </c>
    </row>
    <row r="29" spans="1:5" ht="15" customHeight="1" x14ac:dyDescent="0.25">
      <c r="A29" s="413" t="s">
        <v>1246</v>
      </c>
      <c r="B29" s="422"/>
      <c r="C29" s="422"/>
      <c r="D29" s="413"/>
      <c r="E29" s="414" t="s">
        <v>2709</v>
      </c>
    </row>
    <row r="30" spans="1:5" ht="15" customHeight="1" x14ac:dyDescent="0.25">
      <c r="A30" s="413" t="s">
        <v>1249</v>
      </c>
      <c r="B30" s="422"/>
      <c r="C30" s="422"/>
      <c r="D30" s="413"/>
      <c r="E30" s="414" t="s">
        <v>2710</v>
      </c>
    </row>
    <row r="31" spans="1:5" ht="75" customHeight="1" x14ac:dyDescent="0.25">
      <c r="A31" s="411" t="s">
        <v>2711</v>
      </c>
      <c r="B31" s="411"/>
      <c r="C31" s="411"/>
      <c r="D31" s="411"/>
      <c r="E31" s="413" t="s">
        <v>2712</v>
      </c>
    </row>
    <row r="32" spans="1:5" ht="60" customHeight="1" x14ac:dyDescent="0.25">
      <c r="A32" s="411" t="s">
        <v>2713</v>
      </c>
      <c r="B32" s="412"/>
      <c r="C32" s="411" t="s">
        <v>2714</v>
      </c>
      <c r="D32" s="411" t="s">
        <v>2715</v>
      </c>
      <c r="E32" s="414" t="s">
        <v>2716</v>
      </c>
    </row>
    <row r="33" spans="1:5" ht="30" customHeight="1" x14ac:dyDescent="0.25">
      <c r="A33" s="411" t="s">
        <v>2717</v>
      </c>
      <c r="B33" s="413" t="s">
        <v>2718</v>
      </c>
      <c r="C33" s="412"/>
      <c r="D33" s="411" t="s">
        <v>2719</v>
      </c>
      <c r="E33" s="414" t="s">
        <v>2720</v>
      </c>
    </row>
    <row r="34" spans="1:5" ht="75" customHeight="1" x14ac:dyDescent="0.25">
      <c r="A34" s="411" t="s">
        <v>2721</v>
      </c>
      <c r="B34" s="411" t="s">
        <v>2722</v>
      </c>
      <c r="C34" s="412"/>
      <c r="D34" s="411" t="s">
        <v>2723</v>
      </c>
      <c r="E34" s="414" t="s">
        <v>2724</v>
      </c>
    </row>
    <row r="35" spans="1:5" ht="15" customHeight="1" x14ac:dyDescent="0.25">
      <c r="A35" s="411" t="s">
        <v>2725</v>
      </c>
      <c r="B35" s="412"/>
      <c r="C35" s="411" t="s">
        <v>2726</v>
      </c>
      <c r="D35" s="411"/>
      <c r="E35" s="415" t="s">
        <v>2727</v>
      </c>
    </row>
    <row r="36" spans="1:5" ht="15" customHeight="1" x14ac:dyDescent="0.25">
      <c r="A36" s="411" t="s">
        <v>2728</v>
      </c>
      <c r="B36" s="411"/>
      <c r="C36" s="411"/>
      <c r="D36" s="411"/>
      <c r="E36" s="402" t="s">
        <v>2729</v>
      </c>
    </row>
    <row r="37" spans="1:5" ht="45" customHeight="1" x14ac:dyDescent="0.25">
      <c r="A37" s="411" t="s">
        <v>2730</v>
      </c>
      <c r="B37" s="411" t="s">
        <v>2731</v>
      </c>
      <c r="C37" s="412"/>
      <c r="D37" s="411"/>
      <c r="E37" s="414" t="s">
        <v>2732</v>
      </c>
    </row>
    <row r="38" spans="1:5" ht="30" customHeight="1" x14ac:dyDescent="0.25">
      <c r="A38" s="411" t="s">
        <v>2733</v>
      </c>
      <c r="B38" s="413" t="s">
        <v>2718</v>
      </c>
      <c r="C38" s="412"/>
      <c r="D38" s="413" t="s">
        <v>2734</v>
      </c>
      <c r="E38" s="413" t="s">
        <v>2735</v>
      </c>
    </row>
    <row r="39" spans="1:5" ht="15" customHeight="1" x14ac:dyDescent="0.25">
      <c r="A39" s="411" t="s">
        <v>2736</v>
      </c>
      <c r="B39" s="411" t="s">
        <v>2737</v>
      </c>
      <c r="C39" s="411" t="s">
        <v>2738</v>
      </c>
      <c r="D39" s="411" t="s">
        <v>2739</v>
      </c>
      <c r="E39" s="414" t="s">
        <v>2740</v>
      </c>
    </row>
    <row r="40" spans="1:5" ht="15" customHeight="1" x14ac:dyDescent="0.25">
      <c r="A40" s="423" t="s">
        <v>2741</v>
      </c>
      <c r="B40" s="424"/>
      <c r="C40" s="423" t="s">
        <v>2742</v>
      </c>
      <c r="D40" s="423"/>
      <c r="E40" s="416" t="s">
        <v>2743</v>
      </c>
    </row>
    <row r="41" spans="1:5" ht="30" customHeight="1" x14ac:dyDescent="0.25">
      <c r="A41" s="423" t="s">
        <v>2744</v>
      </c>
      <c r="B41" s="424"/>
      <c r="C41" s="416" t="s">
        <v>2745</v>
      </c>
      <c r="D41" s="423"/>
      <c r="E41" s="416" t="s">
        <v>2746</v>
      </c>
    </row>
    <row r="42" spans="1:5" ht="60" customHeight="1" x14ac:dyDescent="0.25">
      <c r="A42" s="411" t="s">
        <v>2747</v>
      </c>
      <c r="B42" s="411" t="s">
        <v>2748</v>
      </c>
      <c r="C42" s="413" t="s">
        <v>2749</v>
      </c>
      <c r="D42" s="411" t="s">
        <v>2750</v>
      </c>
      <c r="E42" s="414" t="s">
        <v>2751</v>
      </c>
    </row>
    <row r="43" spans="1:5" ht="15" customHeight="1" x14ac:dyDescent="0.25">
      <c r="A43" s="413" t="s">
        <v>2752</v>
      </c>
      <c r="B43" s="422"/>
      <c r="C43" s="413" t="s">
        <v>2753</v>
      </c>
      <c r="D43" s="413"/>
      <c r="E43" s="414" t="s">
        <v>2754</v>
      </c>
    </row>
    <row r="44" spans="1:5" ht="45" customHeight="1" x14ac:dyDescent="0.25">
      <c r="A44" s="411" t="s">
        <v>2755</v>
      </c>
      <c r="B44" s="413" t="s">
        <v>2756</v>
      </c>
      <c r="C44" s="413" t="s">
        <v>2757</v>
      </c>
      <c r="D44" s="425" t="s">
        <v>2758</v>
      </c>
      <c r="E44" s="414" t="s">
        <v>2759</v>
      </c>
    </row>
    <row r="45" spans="1:5" ht="30" customHeight="1" x14ac:dyDescent="0.25">
      <c r="A45" s="411" t="s">
        <v>2569</v>
      </c>
      <c r="B45" s="412"/>
      <c r="C45" s="411" t="s">
        <v>2760</v>
      </c>
      <c r="D45" s="425" t="s">
        <v>2761</v>
      </c>
      <c r="E45" s="414" t="s">
        <v>2762</v>
      </c>
    </row>
    <row r="46" spans="1:5" ht="30" customHeight="1" x14ac:dyDescent="0.25">
      <c r="A46" s="411" t="s">
        <v>2568</v>
      </c>
      <c r="B46" s="412"/>
      <c r="C46" s="411" t="s">
        <v>2763</v>
      </c>
      <c r="D46" s="425" t="s">
        <v>2764</v>
      </c>
      <c r="E46" s="414" t="s">
        <v>2765</v>
      </c>
    </row>
    <row r="47" spans="1:5" ht="45" customHeight="1" x14ac:dyDescent="0.25">
      <c r="A47" s="411" t="s">
        <v>2766</v>
      </c>
      <c r="B47" s="411" t="s">
        <v>2767</v>
      </c>
      <c r="C47" s="412"/>
      <c r="D47" s="411" t="s">
        <v>2768</v>
      </c>
      <c r="E47" s="414" t="s">
        <v>2769</v>
      </c>
    </row>
    <row r="48" spans="1:5" ht="60" customHeight="1" x14ac:dyDescent="0.25">
      <c r="A48" s="411" t="s">
        <v>2770</v>
      </c>
      <c r="B48" s="413" t="s">
        <v>2771</v>
      </c>
      <c r="C48" s="412"/>
      <c r="D48" s="413" t="s">
        <v>2772</v>
      </c>
      <c r="E48" s="414" t="s">
        <v>2773</v>
      </c>
    </row>
    <row r="49" spans="1:5" ht="15" customHeight="1" x14ac:dyDescent="0.25">
      <c r="A49" s="411" t="s">
        <v>2774</v>
      </c>
      <c r="B49" s="412"/>
      <c r="C49" s="411" t="s">
        <v>2775</v>
      </c>
      <c r="D49" s="411" t="s">
        <v>2776</v>
      </c>
      <c r="E49" s="415" t="s">
        <v>2777</v>
      </c>
    </row>
    <row r="50" spans="1:5" ht="15" customHeight="1" x14ac:dyDescent="0.25">
      <c r="A50" s="411" t="s">
        <v>2778</v>
      </c>
      <c r="B50" s="412"/>
      <c r="C50" s="411" t="s">
        <v>2779</v>
      </c>
      <c r="D50" s="411" t="s">
        <v>2780</v>
      </c>
      <c r="E50" s="415" t="s">
        <v>2781</v>
      </c>
    </row>
    <row r="51" spans="1:5" ht="15" customHeight="1" x14ac:dyDescent="0.25">
      <c r="A51" s="411" t="s">
        <v>2543</v>
      </c>
      <c r="B51" s="412"/>
      <c r="C51" s="411" t="s">
        <v>2630</v>
      </c>
      <c r="D51" s="411" t="s">
        <v>2782</v>
      </c>
      <c r="E51" s="415" t="s">
        <v>2783</v>
      </c>
    </row>
    <row r="52" spans="1:5" ht="30" customHeight="1" x14ac:dyDescent="0.25">
      <c r="A52" s="411" t="s">
        <v>2544</v>
      </c>
      <c r="B52" s="412"/>
      <c r="C52" s="413" t="s">
        <v>2784</v>
      </c>
      <c r="D52" s="411" t="s">
        <v>2785</v>
      </c>
      <c r="E52" s="415" t="s">
        <v>2786</v>
      </c>
    </row>
    <row r="53" spans="1:5" ht="30" customHeight="1" x14ac:dyDescent="0.25">
      <c r="A53" s="411" t="s">
        <v>2787</v>
      </c>
      <c r="B53" s="412"/>
      <c r="C53" s="411" t="s">
        <v>2788</v>
      </c>
      <c r="D53" s="425" t="s">
        <v>2789</v>
      </c>
      <c r="E53" s="414" t="s">
        <v>2790</v>
      </c>
    </row>
    <row r="54" spans="1:5" ht="15" customHeight="1" x14ac:dyDescent="0.25">
      <c r="A54" s="411" t="s">
        <v>2791</v>
      </c>
      <c r="B54" s="411" t="s">
        <v>2792</v>
      </c>
      <c r="C54" s="411" t="s">
        <v>2793</v>
      </c>
      <c r="D54" s="411" t="s">
        <v>2794</v>
      </c>
      <c r="E54" s="415" t="s">
        <v>2795</v>
      </c>
    </row>
    <row r="55" spans="1:5" ht="45" customHeight="1" x14ac:dyDescent="0.25">
      <c r="A55" s="411" t="s">
        <v>2530</v>
      </c>
      <c r="B55" s="412"/>
      <c r="C55" s="411" t="s">
        <v>2796</v>
      </c>
      <c r="D55" s="413" t="s">
        <v>2797</v>
      </c>
      <c r="E55" s="411" t="s">
        <v>2798</v>
      </c>
    </row>
    <row r="56" spans="1:5" ht="45" customHeight="1" x14ac:dyDescent="0.25">
      <c r="A56" s="411" t="s">
        <v>2528</v>
      </c>
      <c r="B56" s="412"/>
      <c r="C56" s="411" t="s">
        <v>2799</v>
      </c>
      <c r="D56" s="413" t="s">
        <v>2800</v>
      </c>
      <c r="E56" s="411" t="s">
        <v>2801</v>
      </c>
    </row>
    <row r="57" spans="1:5" ht="15" customHeight="1" x14ac:dyDescent="0.25">
      <c r="A57" s="411" t="s">
        <v>2533</v>
      </c>
      <c r="B57" s="412"/>
      <c r="C57" s="411" t="s">
        <v>2802</v>
      </c>
      <c r="D57" s="411"/>
      <c r="E57" s="415" t="s">
        <v>2803</v>
      </c>
    </row>
    <row r="58" spans="1:5" ht="15" customHeight="1" x14ac:dyDescent="0.25">
      <c r="A58" s="411" t="s">
        <v>2804</v>
      </c>
      <c r="B58" s="412"/>
      <c r="C58" s="411" t="s">
        <v>2805</v>
      </c>
      <c r="D58" s="411"/>
      <c r="E58" s="415" t="s">
        <v>2806</v>
      </c>
    </row>
    <row r="59" spans="1:5" ht="15" customHeight="1" x14ac:dyDescent="0.25">
      <c r="A59" s="411" t="s">
        <v>2807</v>
      </c>
      <c r="B59" s="411" t="s">
        <v>2808</v>
      </c>
      <c r="C59" s="411" t="s">
        <v>2809</v>
      </c>
      <c r="D59" s="411"/>
      <c r="E59" s="415" t="s">
        <v>2810</v>
      </c>
    </row>
    <row r="60" spans="1:5" ht="15" customHeight="1" x14ac:dyDescent="0.25">
      <c r="A60" s="411" t="s">
        <v>2811</v>
      </c>
      <c r="B60" s="412"/>
      <c r="C60" s="411" t="s">
        <v>2812</v>
      </c>
      <c r="D60" s="411"/>
      <c r="E60" s="415" t="s">
        <v>2813</v>
      </c>
    </row>
    <row r="61" spans="1:5" ht="45" customHeight="1" x14ac:dyDescent="0.25">
      <c r="A61" s="411" t="s">
        <v>2814</v>
      </c>
      <c r="B61" s="411" t="s">
        <v>2815</v>
      </c>
      <c r="C61" s="412"/>
      <c r="D61" s="413" t="s">
        <v>2816</v>
      </c>
      <c r="E61" s="411" t="s">
        <v>2817</v>
      </c>
    </row>
    <row r="62" spans="1:5" ht="15" customHeight="1" x14ac:dyDescent="0.25">
      <c r="A62" s="411" t="s">
        <v>2818</v>
      </c>
      <c r="B62" s="411" t="s">
        <v>2808</v>
      </c>
      <c r="C62" s="412"/>
      <c r="D62" s="411"/>
      <c r="E62" s="415" t="s">
        <v>2819</v>
      </c>
    </row>
    <row r="63" spans="1:5" ht="15" customHeight="1" x14ac:dyDescent="0.25">
      <c r="A63" s="411" t="s">
        <v>2820</v>
      </c>
      <c r="B63" s="411" t="s">
        <v>2808</v>
      </c>
      <c r="C63" s="412"/>
      <c r="D63" s="411"/>
      <c r="E63" s="415" t="s">
        <v>2821</v>
      </c>
    </row>
    <row r="64" spans="1:5" ht="15" customHeight="1" x14ac:dyDescent="0.25">
      <c r="A64" s="425" t="s">
        <v>2822</v>
      </c>
      <c r="B64" s="411" t="s">
        <v>2808</v>
      </c>
      <c r="C64" s="412"/>
      <c r="D64" s="411" t="s">
        <v>2823</v>
      </c>
      <c r="E64" s="415" t="s">
        <v>2824</v>
      </c>
    </row>
    <row r="65" spans="1:5" ht="30" customHeight="1" x14ac:dyDescent="0.25">
      <c r="A65" s="425" t="s">
        <v>2825</v>
      </c>
      <c r="B65" s="411" t="s">
        <v>2808</v>
      </c>
      <c r="C65" s="412"/>
      <c r="D65" s="411" t="s">
        <v>2826</v>
      </c>
      <c r="E65" s="414" t="s">
        <v>2827</v>
      </c>
    </row>
    <row r="66" spans="1:5" ht="15" customHeight="1" x14ac:dyDescent="0.25">
      <c r="A66" s="425" t="s">
        <v>2828</v>
      </c>
      <c r="B66" s="411" t="s">
        <v>2808</v>
      </c>
      <c r="C66" s="412"/>
      <c r="D66" s="411" t="s">
        <v>2829</v>
      </c>
      <c r="E66" s="426" t="s">
        <v>2830</v>
      </c>
    </row>
    <row r="67" spans="1:5" ht="15" customHeight="1" x14ac:dyDescent="0.25">
      <c r="A67" s="425" t="s">
        <v>2831</v>
      </c>
      <c r="B67" s="411" t="s">
        <v>2808</v>
      </c>
      <c r="C67" s="412"/>
      <c r="D67" s="411" t="s">
        <v>2832</v>
      </c>
      <c r="E67" s="426" t="s">
        <v>2833</v>
      </c>
    </row>
    <row r="68" spans="1:5" ht="15" customHeight="1" x14ac:dyDescent="0.25">
      <c r="A68" s="411" t="s">
        <v>2834</v>
      </c>
      <c r="B68" s="411" t="s">
        <v>2808</v>
      </c>
      <c r="C68" s="412"/>
      <c r="D68" s="411" t="s">
        <v>2835</v>
      </c>
      <c r="E68" s="415" t="s">
        <v>2836</v>
      </c>
    </row>
    <row r="69" spans="1:5" ht="15" customHeight="1" x14ac:dyDescent="0.25">
      <c r="A69" s="425" t="s">
        <v>2837</v>
      </c>
      <c r="B69" s="411" t="s">
        <v>2808</v>
      </c>
      <c r="C69" s="412"/>
      <c r="D69" s="411" t="s">
        <v>2838</v>
      </c>
      <c r="E69" s="415" t="s">
        <v>2839</v>
      </c>
    </row>
    <row r="70" spans="1:5" ht="30" customHeight="1" x14ac:dyDescent="0.25">
      <c r="A70" s="425" t="s">
        <v>2840</v>
      </c>
      <c r="B70" s="411" t="s">
        <v>2808</v>
      </c>
      <c r="C70" s="412"/>
      <c r="D70" s="411" t="s">
        <v>2841</v>
      </c>
      <c r="E70" s="414" t="s">
        <v>2842</v>
      </c>
    </row>
    <row r="71" spans="1:5" ht="45" customHeight="1" x14ac:dyDescent="0.25">
      <c r="A71" s="427" t="s">
        <v>2843</v>
      </c>
      <c r="B71" s="411" t="s">
        <v>2808</v>
      </c>
      <c r="C71" s="428"/>
      <c r="D71" s="414"/>
      <c r="E71" s="414" t="s">
        <v>2844</v>
      </c>
    </row>
    <row r="72" spans="1:5" ht="45" customHeight="1" x14ac:dyDescent="0.25">
      <c r="A72" s="411" t="s">
        <v>2845</v>
      </c>
      <c r="B72" s="411" t="s">
        <v>2722</v>
      </c>
      <c r="C72" s="412"/>
      <c r="D72" s="411"/>
      <c r="E72" s="414" t="s">
        <v>2846</v>
      </c>
    </row>
    <row r="73" spans="1:5" ht="15" customHeight="1" x14ac:dyDescent="0.25">
      <c r="A73" s="411" t="s">
        <v>2847</v>
      </c>
      <c r="B73" s="411" t="s">
        <v>2722</v>
      </c>
      <c r="C73" s="412"/>
      <c r="D73" s="411" t="s">
        <v>2848</v>
      </c>
      <c r="E73" s="415" t="s">
        <v>2849</v>
      </c>
    </row>
    <row r="74" spans="1:5" ht="15" customHeight="1" x14ac:dyDescent="0.25">
      <c r="A74" s="411" t="s">
        <v>2850</v>
      </c>
      <c r="B74" s="411" t="s">
        <v>2722</v>
      </c>
      <c r="C74" s="412"/>
      <c r="D74" s="411" t="s">
        <v>2851</v>
      </c>
      <c r="E74" s="415" t="s">
        <v>2852</v>
      </c>
    </row>
    <row r="75" spans="1:5" ht="15" customHeight="1" x14ac:dyDescent="0.25">
      <c r="A75" s="411" t="s">
        <v>2853</v>
      </c>
      <c r="B75" s="411" t="s">
        <v>2722</v>
      </c>
      <c r="C75" s="412"/>
      <c r="D75" s="411" t="s">
        <v>2854</v>
      </c>
      <c r="E75" s="415" t="s">
        <v>2855</v>
      </c>
    </row>
    <row r="76" spans="1:5" ht="31.5" customHeight="1" x14ac:dyDescent="0.25">
      <c r="A76" s="411" t="s">
        <v>2856</v>
      </c>
      <c r="B76" s="413" t="s">
        <v>2649</v>
      </c>
      <c r="C76" s="412"/>
      <c r="D76" s="411"/>
      <c r="E76" s="414" t="s">
        <v>2857</v>
      </c>
    </row>
    <row r="77" spans="1:5" ht="15" customHeight="1" x14ac:dyDescent="0.25">
      <c r="A77" s="411" t="s">
        <v>2858</v>
      </c>
      <c r="B77" s="413" t="s">
        <v>2705</v>
      </c>
      <c r="C77" s="412"/>
      <c r="D77" s="411"/>
      <c r="E77" s="415" t="s">
        <v>2859</v>
      </c>
    </row>
    <row r="78" spans="1:5" ht="15" customHeight="1" x14ac:dyDescent="0.25">
      <c r="A78" s="411" t="s">
        <v>2860</v>
      </c>
      <c r="B78" s="412"/>
      <c r="C78" s="412"/>
      <c r="D78" s="411" t="s">
        <v>2861</v>
      </c>
      <c r="E78" s="415" t="s">
        <v>2862</v>
      </c>
    </row>
    <row r="79" spans="1:5" ht="15" customHeight="1" x14ac:dyDescent="0.25">
      <c r="A79" s="425" t="s">
        <v>1545</v>
      </c>
      <c r="B79" s="411" t="s">
        <v>2792</v>
      </c>
      <c r="C79" s="411" t="s">
        <v>2793</v>
      </c>
      <c r="D79" s="411" t="s">
        <v>2794</v>
      </c>
      <c r="E79" s="415" t="s">
        <v>2863</v>
      </c>
    </row>
    <row r="80" spans="1:5" ht="45" customHeight="1" x14ac:dyDescent="0.25">
      <c r="A80" s="425" t="s">
        <v>2596</v>
      </c>
      <c r="B80" s="412"/>
      <c r="C80" s="411" t="s">
        <v>2796</v>
      </c>
      <c r="D80" s="413" t="s">
        <v>2800</v>
      </c>
      <c r="E80" s="415" t="s">
        <v>2864</v>
      </c>
    </row>
    <row r="81" spans="1:5" ht="45" customHeight="1" x14ac:dyDescent="0.25">
      <c r="A81" s="411" t="s">
        <v>2865</v>
      </c>
      <c r="B81" s="412"/>
      <c r="C81" s="412"/>
      <c r="D81" s="413" t="s">
        <v>2866</v>
      </c>
      <c r="E81" s="415" t="s">
        <v>2867</v>
      </c>
    </row>
    <row r="82" spans="1:5" ht="30" customHeight="1" x14ac:dyDescent="0.25">
      <c r="A82" s="411" t="s">
        <v>2868</v>
      </c>
      <c r="B82" s="412"/>
      <c r="C82" s="412"/>
      <c r="D82" s="413" t="s">
        <v>2869</v>
      </c>
      <c r="E82" s="415" t="s">
        <v>2870</v>
      </c>
    </row>
    <row r="83" spans="1:5" ht="45" customHeight="1" x14ac:dyDescent="0.25">
      <c r="A83" s="411" t="s">
        <v>2871</v>
      </c>
      <c r="B83" s="412"/>
      <c r="C83" s="412"/>
      <c r="D83" s="413" t="s">
        <v>2872</v>
      </c>
      <c r="E83" s="414" t="s">
        <v>2873</v>
      </c>
    </row>
    <row r="84" spans="1:5" ht="45" customHeight="1" x14ac:dyDescent="0.25">
      <c r="A84" s="411" t="s">
        <v>2874</v>
      </c>
      <c r="B84" s="412"/>
      <c r="C84" s="412"/>
      <c r="D84" s="413" t="s">
        <v>2875</v>
      </c>
      <c r="E84" s="415" t="s">
        <v>2876</v>
      </c>
    </row>
    <row r="85" spans="1:5" ht="47.25" customHeight="1" x14ac:dyDescent="0.25">
      <c r="A85" s="411" t="s">
        <v>2877</v>
      </c>
      <c r="B85" s="412"/>
      <c r="C85" s="412"/>
      <c r="D85" s="413" t="s">
        <v>2878</v>
      </c>
      <c r="E85" s="415" t="s">
        <v>2879</v>
      </c>
    </row>
    <row r="86" spans="1:5" ht="45" customHeight="1" x14ac:dyDescent="0.25">
      <c r="A86" s="411" t="s">
        <v>2880</v>
      </c>
      <c r="B86" s="412"/>
      <c r="C86" s="412"/>
      <c r="D86" s="413" t="s">
        <v>2881</v>
      </c>
      <c r="E86" s="415" t="s">
        <v>2882</v>
      </c>
    </row>
    <row r="87" spans="1:5" ht="30" customHeight="1" x14ac:dyDescent="0.25">
      <c r="A87" s="411" t="s">
        <v>2883</v>
      </c>
      <c r="B87" s="412"/>
      <c r="C87" s="412"/>
      <c r="D87" s="413" t="s">
        <v>2884</v>
      </c>
      <c r="E87" s="415" t="s">
        <v>2885</v>
      </c>
    </row>
    <row r="88" spans="1:5" ht="45" customHeight="1" x14ac:dyDescent="0.25">
      <c r="A88" s="411" t="s">
        <v>2886</v>
      </c>
      <c r="B88" s="412"/>
      <c r="C88" s="412"/>
      <c r="D88" s="413" t="s">
        <v>2887</v>
      </c>
      <c r="E88" s="415" t="s">
        <v>2888</v>
      </c>
    </row>
    <row r="89" spans="1:5" ht="45" customHeight="1" x14ac:dyDescent="0.25">
      <c r="A89" s="411" t="s">
        <v>2889</v>
      </c>
      <c r="B89" s="412"/>
      <c r="C89" s="412"/>
      <c r="D89" s="413" t="s">
        <v>2890</v>
      </c>
      <c r="E89" s="414" t="s">
        <v>2891</v>
      </c>
    </row>
    <row r="90" spans="1:5" ht="15" customHeight="1" x14ac:dyDescent="0.25">
      <c r="A90" s="411" t="s">
        <v>2892</v>
      </c>
      <c r="B90" s="412"/>
      <c r="C90" s="412"/>
      <c r="D90" s="411" t="s">
        <v>2658</v>
      </c>
      <c r="E90" s="415" t="s">
        <v>2893</v>
      </c>
    </row>
    <row r="91" spans="1:5" ht="15" customHeight="1" x14ac:dyDescent="0.25">
      <c r="A91" s="411" t="s">
        <v>2894</v>
      </c>
      <c r="B91" s="412"/>
      <c r="C91" s="412"/>
      <c r="D91" s="411" t="s">
        <v>2789</v>
      </c>
      <c r="E91" s="415" t="s">
        <v>2895</v>
      </c>
    </row>
    <row r="92" spans="1:5" ht="15" customHeight="1" x14ac:dyDescent="0.25">
      <c r="A92" s="425" t="s">
        <v>2896</v>
      </c>
      <c r="B92" s="412"/>
      <c r="C92" s="412"/>
      <c r="D92" s="411" t="s">
        <v>2897</v>
      </c>
      <c r="E92" s="415" t="s">
        <v>2898</v>
      </c>
    </row>
    <row r="93" spans="1:5" ht="15" customHeight="1" x14ac:dyDescent="0.25">
      <c r="A93" s="425" t="s">
        <v>2899</v>
      </c>
      <c r="B93" s="412"/>
      <c r="C93" s="412"/>
      <c r="D93" s="411" t="s">
        <v>2900</v>
      </c>
      <c r="E93" s="415" t="s">
        <v>2901</v>
      </c>
    </row>
    <row r="94" spans="1:5" ht="15" customHeight="1" x14ac:dyDescent="0.25">
      <c r="A94" s="425" t="s">
        <v>2902</v>
      </c>
      <c r="B94" s="412"/>
      <c r="C94" s="412"/>
      <c r="D94" s="411" t="s">
        <v>2903</v>
      </c>
      <c r="E94" s="415" t="s">
        <v>2904</v>
      </c>
    </row>
    <row r="95" spans="1:5" ht="15" customHeight="1" x14ac:dyDescent="0.25">
      <c r="A95" s="425" t="s">
        <v>2905</v>
      </c>
      <c r="B95" s="412"/>
      <c r="C95" s="412"/>
      <c r="D95" s="411" t="s">
        <v>2906</v>
      </c>
      <c r="E95" s="415" t="s">
        <v>2907</v>
      </c>
    </row>
    <row r="96" spans="1:5" ht="15" customHeight="1" x14ac:dyDescent="0.25">
      <c r="A96" s="425" t="s">
        <v>2908</v>
      </c>
      <c r="B96" s="412"/>
      <c r="C96" s="412"/>
      <c r="D96" s="411" t="s">
        <v>2909</v>
      </c>
      <c r="E96" s="415" t="s">
        <v>2910</v>
      </c>
    </row>
    <row r="97" spans="1:5" ht="15" customHeight="1" x14ac:dyDescent="0.25">
      <c r="A97" s="425" t="s">
        <v>2911</v>
      </c>
      <c r="B97" s="412"/>
      <c r="C97" s="412"/>
      <c r="D97" s="411" t="s">
        <v>2912</v>
      </c>
      <c r="E97" s="415" t="s">
        <v>2913</v>
      </c>
    </row>
    <row r="98" spans="1:5" ht="15" customHeight="1" x14ac:dyDescent="0.25">
      <c r="A98" s="425" t="s">
        <v>2914</v>
      </c>
      <c r="B98" s="412"/>
      <c r="C98" s="412"/>
      <c r="D98" s="411" t="s">
        <v>2829</v>
      </c>
      <c r="E98" s="415" t="s">
        <v>2915</v>
      </c>
    </row>
    <row r="99" spans="1:5" ht="15" customHeight="1" x14ac:dyDescent="0.25">
      <c r="A99" s="425" t="s">
        <v>2916</v>
      </c>
      <c r="B99" s="412"/>
      <c r="C99" s="412"/>
      <c r="D99" s="411" t="s">
        <v>2826</v>
      </c>
      <c r="E99" s="415" t="s">
        <v>2917</v>
      </c>
    </row>
    <row r="100" spans="1:5" ht="15" customHeight="1" x14ac:dyDescent="0.25">
      <c r="A100" s="425" t="s">
        <v>2918</v>
      </c>
      <c r="B100" s="412"/>
      <c r="C100" s="412"/>
      <c r="D100" s="411" t="s">
        <v>2832</v>
      </c>
      <c r="E100" s="415" t="s">
        <v>2919</v>
      </c>
    </row>
    <row r="101" spans="1:5" ht="15" customHeight="1" x14ac:dyDescent="0.25">
      <c r="A101" s="425" t="s">
        <v>2920</v>
      </c>
      <c r="B101" s="412"/>
      <c r="C101" s="412"/>
      <c r="D101" s="411" t="s">
        <v>2921</v>
      </c>
      <c r="E101" s="415" t="s">
        <v>2922</v>
      </c>
    </row>
    <row r="102" spans="1:5" ht="15" customHeight="1" x14ac:dyDescent="0.25">
      <c r="A102" s="411" t="s">
        <v>2923</v>
      </c>
      <c r="B102" s="412"/>
      <c r="C102" s="412"/>
      <c r="D102" s="411" t="s">
        <v>2924</v>
      </c>
      <c r="E102" s="415" t="s">
        <v>2907</v>
      </c>
    </row>
    <row r="103" spans="1:5" ht="15" customHeight="1" x14ac:dyDescent="0.25">
      <c r="A103" s="411" t="s">
        <v>2925</v>
      </c>
      <c r="B103" s="412"/>
      <c r="C103" s="412"/>
      <c r="D103" s="411" t="s">
        <v>2926</v>
      </c>
      <c r="E103" s="415" t="s">
        <v>2927</v>
      </c>
    </row>
    <row r="104" spans="1:5" ht="15" customHeight="1" x14ac:dyDescent="0.25">
      <c r="A104" s="411" t="s">
        <v>2928</v>
      </c>
      <c r="B104" s="412"/>
      <c r="C104" s="412"/>
      <c r="D104" s="411" t="s">
        <v>2929</v>
      </c>
      <c r="E104" s="415" t="s">
        <v>2930</v>
      </c>
    </row>
    <row r="105" spans="1:5" ht="15" customHeight="1" x14ac:dyDescent="0.25">
      <c r="A105" s="425" t="s">
        <v>2931</v>
      </c>
      <c r="B105" s="412"/>
      <c r="C105" s="412"/>
      <c r="D105" s="411" t="s">
        <v>2932</v>
      </c>
      <c r="E105" s="415" t="s">
        <v>2933</v>
      </c>
    </row>
    <row r="106" spans="1:5" ht="15" customHeight="1" x14ac:dyDescent="0.25">
      <c r="A106" s="411" t="s">
        <v>2934</v>
      </c>
      <c r="B106" s="412"/>
      <c r="C106" s="412"/>
      <c r="D106" s="411" t="s">
        <v>2935</v>
      </c>
      <c r="E106" s="415" t="s">
        <v>2936</v>
      </c>
    </row>
    <row r="107" spans="1:5" ht="15" customHeight="1" x14ac:dyDescent="0.25">
      <c r="A107" s="411" t="s">
        <v>2937</v>
      </c>
      <c r="B107" s="412"/>
      <c r="C107" s="412"/>
      <c r="D107" s="411" t="s">
        <v>2938</v>
      </c>
      <c r="E107" s="415" t="s">
        <v>2939</v>
      </c>
    </row>
    <row r="108" spans="1:5" ht="15" customHeight="1" x14ac:dyDescent="0.25">
      <c r="A108" s="411" t="s">
        <v>2940</v>
      </c>
      <c r="B108" s="412"/>
      <c r="C108" s="412"/>
      <c r="D108" s="411" t="s">
        <v>2941</v>
      </c>
      <c r="E108" s="415" t="s">
        <v>2942</v>
      </c>
    </row>
    <row r="109" spans="1:5" ht="15" customHeight="1" x14ac:dyDescent="0.25">
      <c r="A109" s="411" t="s">
        <v>2943</v>
      </c>
      <c r="B109" s="412"/>
      <c r="C109" s="412"/>
      <c r="D109" s="411" t="s">
        <v>2944</v>
      </c>
      <c r="E109" s="415" t="s">
        <v>2945</v>
      </c>
    </row>
    <row r="110" spans="1:5" ht="15" customHeight="1" x14ac:dyDescent="0.25">
      <c r="A110" s="411" t="s">
        <v>2946</v>
      </c>
      <c r="B110" s="412"/>
      <c r="C110" s="412"/>
      <c r="D110" s="411" t="s">
        <v>2947</v>
      </c>
      <c r="E110" s="415" t="s">
        <v>2948</v>
      </c>
    </row>
    <row r="111" spans="1:5" ht="15" customHeight="1" x14ac:dyDescent="0.25">
      <c r="A111" s="411" t="s">
        <v>2949</v>
      </c>
      <c r="B111" s="412"/>
      <c r="C111" s="412"/>
      <c r="D111" s="411" t="s">
        <v>2950</v>
      </c>
      <c r="E111" s="415" t="s">
        <v>2951</v>
      </c>
    </row>
    <row r="112" spans="1:5" ht="15" customHeight="1" x14ac:dyDescent="0.25">
      <c r="A112" s="415" t="s">
        <v>2952</v>
      </c>
      <c r="B112" s="417"/>
      <c r="C112" s="417"/>
      <c r="D112" s="411" t="s">
        <v>2953</v>
      </c>
      <c r="E112" s="415" t="s">
        <v>2954</v>
      </c>
    </row>
    <row r="113" spans="1:5" ht="15" customHeight="1" x14ac:dyDescent="0.25">
      <c r="A113" s="415" t="s">
        <v>2955</v>
      </c>
      <c r="B113" s="417"/>
      <c r="C113" s="417"/>
      <c r="D113" s="411" t="s">
        <v>2956</v>
      </c>
      <c r="E113" s="415" t="s">
        <v>2957</v>
      </c>
    </row>
    <row r="114" spans="1:5" ht="15" customHeight="1" x14ac:dyDescent="0.25">
      <c r="A114" s="429" t="s">
        <v>304</v>
      </c>
      <c r="B114" s="430"/>
      <c r="C114" s="430"/>
      <c r="D114" s="411" t="s">
        <v>2958</v>
      </c>
      <c r="E114" s="415" t="s">
        <v>2959</v>
      </c>
    </row>
    <row r="115" spans="1:5" ht="15" customHeight="1" x14ac:dyDescent="0.25">
      <c r="A115" s="429" t="s">
        <v>306</v>
      </c>
      <c r="B115" s="430"/>
      <c r="C115" s="430"/>
      <c r="D115" s="411" t="s">
        <v>2960</v>
      </c>
      <c r="E115" s="415" t="s">
        <v>2961</v>
      </c>
    </row>
    <row r="116" spans="1:5" ht="15" customHeight="1" x14ac:dyDescent="0.25">
      <c r="A116" s="415" t="s">
        <v>2962</v>
      </c>
      <c r="B116" s="417"/>
      <c r="C116" s="417"/>
      <c r="D116" s="411" t="s">
        <v>2963</v>
      </c>
      <c r="E116" s="415" t="s">
        <v>2964</v>
      </c>
    </row>
    <row r="117" spans="1:5" ht="15" customHeight="1" x14ac:dyDescent="0.25">
      <c r="A117" s="415" t="s">
        <v>2965</v>
      </c>
      <c r="B117" s="417"/>
      <c r="C117" s="417"/>
      <c r="D117" s="411" t="s">
        <v>2966</v>
      </c>
      <c r="E117" s="415" t="s">
        <v>2967</v>
      </c>
    </row>
    <row r="118" spans="1:5" ht="15" customHeight="1" x14ac:dyDescent="0.25">
      <c r="A118" s="415" t="s">
        <v>371</v>
      </c>
      <c r="B118" s="417"/>
      <c r="C118" s="417"/>
      <c r="D118" s="411" t="s">
        <v>2968</v>
      </c>
      <c r="E118" s="415" t="s">
        <v>2969</v>
      </c>
    </row>
    <row r="119" spans="1:5" ht="15" customHeight="1" x14ac:dyDescent="0.25">
      <c r="A119" s="415" t="s">
        <v>2970</v>
      </c>
      <c r="B119" s="417"/>
      <c r="C119" s="417"/>
      <c r="D119" s="415" t="s">
        <v>2848</v>
      </c>
      <c r="E119" s="415" t="s">
        <v>2971</v>
      </c>
    </row>
    <row r="120" spans="1:5" ht="15" customHeight="1" x14ac:dyDescent="0.25">
      <c r="A120" s="415" t="s">
        <v>2972</v>
      </c>
      <c r="B120" s="417"/>
      <c r="C120" s="417"/>
      <c r="D120" s="415" t="s">
        <v>2973</v>
      </c>
      <c r="E120" s="415" t="s">
        <v>2974</v>
      </c>
    </row>
    <row r="121" spans="1:5" ht="15" customHeight="1" x14ac:dyDescent="0.25">
      <c r="A121" s="415" t="s">
        <v>2975</v>
      </c>
      <c r="B121" s="417"/>
      <c r="C121" s="417"/>
      <c r="D121" s="415" t="s">
        <v>2976</v>
      </c>
      <c r="E121" s="415" t="s">
        <v>2977</v>
      </c>
    </row>
    <row r="122" spans="1:5" ht="15" customHeight="1" x14ac:dyDescent="0.25">
      <c r="A122" s="415" t="s">
        <v>2978</v>
      </c>
      <c r="B122" s="417"/>
      <c r="C122" s="417"/>
      <c r="D122" s="415" t="s">
        <v>2979</v>
      </c>
      <c r="E122" s="415" t="s">
        <v>2980</v>
      </c>
    </row>
  </sheetData>
  <autoFilter ref="A1:E1"/>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E122"/>
  <sheetViews>
    <sheetView zoomScaleNormal="100" workbookViewId="0">
      <pane ySplit="1" topLeftCell="A71" activePane="bottomLeft" state="frozen"/>
      <selection pane="bottomLeft"/>
    </sheetView>
  </sheetViews>
  <sheetFormatPr baseColWidth="10" defaultColWidth="9.140625" defaultRowHeight="15" x14ac:dyDescent="0.25"/>
  <cols>
    <col min="1" max="1" width="57.5703125" style="402" customWidth="1"/>
    <col min="2" max="2" width="48.42578125" style="445" customWidth="1"/>
    <col min="3" max="3" width="38.42578125" style="445" customWidth="1"/>
    <col min="4" max="4" width="56.5703125" style="402" customWidth="1"/>
    <col min="5" max="5" width="255.7109375" style="402" customWidth="1"/>
    <col min="6" max="1025" width="11.42578125" style="402" customWidth="1"/>
    <col min="1026" max="16384" width="9.140625" style="402"/>
  </cols>
  <sheetData>
    <row r="1" spans="1:5" s="410" customFormat="1" ht="21" customHeight="1" x14ac:dyDescent="0.35">
      <c r="A1" s="409" t="s">
        <v>2981</v>
      </c>
      <c r="B1" s="431" t="s">
        <v>2982</v>
      </c>
      <c r="C1" s="431" t="s">
        <v>2983</v>
      </c>
      <c r="D1" s="409" t="s">
        <v>2623</v>
      </c>
      <c r="E1" s="409" t="s">
        <v>2984</v>
      </c>
    </row>
    <row r="2" spans="1:5" ht="105" customHeight="1" x14ac:dyDescent="0.25">
      <c r="A2" s="411" t="s">
        <v>2985</v>
      </c>
      <c r="B2" s="425" t="s">
        <v>2986</v>
      </c>
      <c r="C2" s="432"/>
      <c r="D2" s="411"/>
      <c r="E2" s="413" t="s">
        <v>2987</v>
      </c>
    </row>
    <row r="3" spans="1:5" ht="60" customHeight="1" x14ac:dyDescent="0.25">
      <c r="A3" s="411" t="s">
        <v>2988</v>
      </c>
      <c r="B3" s="425" t="s">
        <v>2989</v>
      </c>
      <c r="C3" s="425" t="s">
        <v>2990</v>
      </c>
      <c r="D3" s="411" t="s">
        <v>2991</v>
      </c>
      <c r="E3" s="413" t="s">
        <v>2992</v>
      </c>
    </row>
    <row r="4" spans="1:5" ht="15" customHeight="1" x14ac:dyDescent="0.25">
      <c r="A4" s="411" t="s">
        <v>2993</v>
      </c>
      <c r="B4" s="425" t="s">
        <v>2994</v>
      </c>
      <c r="C4" s="432"/>
      <c r="D4" s="411"/>
      <c r="E4" s="402" t="s">
        <v>2635</v>
      </c>
    </row>
    <row r="5" spans="1:5" ht="15" customHeight="1" x14ac:dyDescent="0.25">
      <c r="A5" s="411" t="s">
        <v>2995</v>
      </c>
      <c r="B5" s="432"/>
      <c r="C5" s="432"/>
      <c r="D5" s="411"/>
      <c r="E5" s="402" t="s">
        <v>2635</v>
      </c>
    </row>
    <row r="6" spans="1:5" ht="15" customHeight="1" x14ac:dyDescent="0.25">
      <c r="A6" s="411" t="s">
        <v>2996</v>
      </c>
      <c r="B6" s="432"/>
      <c r="C6" s="432"/>
      <c r="D6" s="411"/>
      <c r="E6" s="402" t="s">
        <v>2635</v>
      </c>
    </row>
    <row r="7" spans="1:5" ht="105" customHeight="1" x14ac:dyDescent="0.25">
      <c r="A7" s="411" t="s">
        <v>2997</v>
      </c>
      <c r="B7" s="433" t="s">
        <v>2998</v>
      </c>
      <c r="C7" s="432"/>
      <c r="D7" s="411"/>
      <c r="E7" s="413" t="s">
        <v>2999</v>
      </c>
    </row>
    <row r="8" spans="1:5" ht="90" customHeight="1" x14ac:dyDescent="0.25">
      <c r="A8" s="411" t="s">
        <v>3000</v>
      </c>
      <c r="B8" s="432"/>
      <c r="C8" s="433" t="s">
        <v>3001</v>
      </c>
      <c r="D8" s="411" t="s">
        <v>3002</v>
      </c>
      <c r="E8" s="414" t="s">
        <v>3003</v>
      </c>
    </row>
    <row r="9" spans="1:5" ht="15" customHeight="1" x14ac:dyDescent="0.25">
      <c r="A9" s="411" t="s">
        <v>3004</v>
      </c>
      <c r="B9" s="432"/>
      <c r="C9" s="425" t="s">
        <v>3005</v>
      </c>
      <c r="D9" s="411"/>
      <c r="E9" s="415" t="s">
        <v>3006</v>
      </c>
    </row>
    <row r="10" spans="1:5" ht="30" customHeight="1" x14ac:dyDescent="0.25">
      <c r="A10" s="411" t="s">
        <v>3007</v>
      </c>
      <c r="B10" s="433" t="s">
        <v>3008</v>
      </c>
      <c r="C10" s="432"/>
      <c r="D10" s="411"/>
      <c r="E10" s="414" t="s">
        <v>3009</v>
      </c>
    </row>
    <row r="11" spans="1:5" ht="15" customHeight="1" x14ac:dyDescent="0.25">
      <c r="A11" s="411" t="s">
        <v>3010</v>
      </c>
      <c r="B11" s="432"/>
      <c r="C11" s="425" t="s">
        <v>3011</v>
      </c>
      <c r="D11" s="411" t="s">
        <v>2653</v>
      </c>
      <c r="E11" s="414" t="s">
        <v>3012</v>
      </c>
    </row>
    <row r="12" spans="1:5" ht="30" customHeight="1" x14ac:dyDescent="0.25">
      <c r="A12" s="416" t="s">
        <v>3013</v>
      </c>
      <c r="B12" s="434" t="s">
        <v>3014</v>
      </c>
      <c r="C12" s="434" t="s">
        <v>3015</v>
      </c>
      <c r="D12" s="416" t="s">
        <v>2658</v>
      </c>
      <c r="E12" s="416" t="s">
        <v>3016</v>
      </c>
    </row>
    <row r="13" spans="1:5" ht="30" customHeight="1" x14ac:dyDescent="0.25">
      <c r="A13" s="411" t="s">
        <v>3017</v>
      </c>
      <c r="B13" s="434" t="s">
        <v>2661</v>
      </c>
      <c r="C13" s="432"/>
      <c r="D13" s="411"/>
      <c r="E13" s="413" t="s">
        <v>3018</v>
      </c>
    </row>
    <row r="14" spans="1:5" ht="60" customHeight="1" x14ac:dyDescent="0.25">
      <c r="A14" s="411" t="s">
        <v>3019</v>
      </c>
      <c r="B14" s="434" t="s">
        <v>3020</v>
      </c>
      <c r="C14" s="432"/>
      <c r="D14" s="411"/>
      <c r="E14" s="413" t="s">
        <v>3021</v>
      </c>
    </row>
    <row r="15" spans="1:5" ht="30" customHeight="1" x14ac:dyDescent="0.25">
      <c r="A15" s="415" t="s">
        <v>3022</v>
      </c>
      <c r="B15" s="434" t="s">
        <v>3023</v>
      </c>
      <c r="C15" s="435"/>
      <c r="D15" s="415"/>
      <c r="E15" s="418" t="s">
        <v>3024</v>
      </c>
    </row>
    <row r="16" spans="1:5" ht="45" customHeight="1" x14ac:dyDescent="0.25">
      <c r="A16" s="411" t="s">
        <v>3025</v>
      </c>
      <c r="B16" s="434" t="s">
        <v>3026</v>
      </c>
      <c r="C16" s="432"/>
      <c r="D16" s="411"/>
      <c r="E16" s="413" t="s">
        <v>3027</v>
      </c>
    </row>
    <row r="17" spans="1:5" ht="60" customHeight="1" x14ac:dyDescent="0.25">
      <c r="A17" s="411" t="s">
        <v>3028</v>
      </c>
      <c r="B17" s="434" t="s">
        <v>3029</v>
      </c>
      <c r="C17" s="432"/>
      <c r="D17" s="411"/>
      <c r="E17" s="413" t="s">
        <v>3030</v>
      </c>
    </row>
    <row r="18" spans="1:5" ht="30" customHeight="1" x14ac:dyDescent="0.25">
      <c r="A18" s="411" t="s">
        <v>3031</v>
      </c>
      <c r="B18" s="434" t="s">
        <v>3032</v>
      </c>
      <c r="C18" s="432"/>
      <c r="D18" s="411"/>
      <c r="E18" s="418" t="s">
        <v>3033</v>
      </c>
    </row>
    <row r="19" spans="1:5" ht="60" customHeight="1" x14ac:dyDescent="0.25">
      <c r="A19" s="411" t="s">
        <v>3034</v>
      </c>
      <c r="B19" s="434" t="s">
        <v>3035</v>
      </c>
      <c r="C19" s="432"/>
      <c r="D19" s="411"/>
      <c r="E19" s="413" t="s">
        <v>3036</v>
      </c>
    </row>
    <row r="20" spans="1:5" ht="30" customHeight="1" x14ac:dyDescent="0.25">
      <c r="A20" s="411" t="s">
        <v>3037</v>
      </c>
      <c r="B20" s="434" t="s">
        <v>3038</v>
      </c>
      <c r="C20" s="432"/>
      <c r="D20" s="411"/>
      <c r="E20" s="418" t="s">
        <v>3039</v>
      </c>
    </row>
    <row r="21" spans="1:5" ht="60" customHeight="1" x14ac:dyDescent="0.25">
      <c r="A21" s="411" t="s">
        <v>3040</v>
      </c>
      <c r="B21" s="432"/>
      <c r="C21" s="433" t="s">
        <v>3041</v>
      </c>
      <c r="D21" s="411" t="s">
        <v>2686</v>
      </c>
      <c r="E21" s="414" t="s">
        <v>3042</v>
      </c>
    </row>
    <row r="22" spans="1:5" ht="15" customHeight="1" x14ac:dyDescent="0.25">
      <c r="A22" s="411" t="s">
        <v>3043</v>
      </c>
      <c r="B22" s="432"/>
      <c r="C22" s="425" t="s">
        <v>3044</v>
      </c>
      <c r="D22" s="411"/>
      <c r="E22" s="414" t="s">
        <v>3045</v>
      </c>
    </row>
    <row r="23" spans="1:5" ht="15" customHeight="1" x14ac:dyDescent="0.25">
      <c r="A23" s="411" t="s">
        <v>3046</v>
      </c>
      <c r="B23" s="432"/>
      <c r="C23" s="425" t="s">
        <v>3047</v>
      </c>
      <c r="D23" s="411" t="s">
        <v>2693</v>
      </c>
      <c r="E23" s="414" t="s">
        <v>3048</v>
      </c>
    </row>
    <row r="24" spans="1:5" ht="30" customHeight="1" x14ac:dyDescent="0.25">
      <c r="A24" s="411" t="s">
        <v>3049</v>
      </c>
      <c r="B24" s="432"/>
      <c r="C24" s="433" t="s">
        <v>3041</v>
      </c>
      <c r="D24" s="411" t="s">
        <v>2686</v>
      </c>
      <c r="E24" s="414" t="s">
        <v>3050</v>
      </c>
    </row>
    <row r="25" spans="1:5" ht="120" customHeight="1" x14ac:dyDescent="0.25">
      <c r="A25" s="411" t="s">
        <v>3051</v>
      </c>
      <c r="B25" s="425" t="s">
        <v>3052</v>
      </c>
      <c r="C25" s="432"/>
      <c r="D25" s="411" t="s">
        <v>2699</v>
      </c>
      <c r="E25" s="414" t="s">
        <v>3053</v>
      </c>
    </row>
    <row r="26" spans="1:5" ht="15" customHeight="1" x14ac:dyDescent="0.25">
      <c r="A26" s="419" t="s">
        <v>3054</v>
      </c>
      <c r="B26" s="436"/>
      <c r="C26" s="437" t="s">
        <v>3055</v>
      </c>
      <c r="D26" s="419"/>
      <c r="E26" s="421" t="s">
        <v>3056</v>
      </c>
    </row>
    <row r="27" spans="1:5" ht="75" customHeight="1" x14ac:dyDescent="0.25">
      <c r="A27" s="413" t="s">
        <v>3057</v>
      </c>
      <c r="B27" s="433" t="s">
        <v>3058</v>
      </c>
      <c r="C27" s="438"/>
      <c r="D27" s="413" t="s">
        <v>2706</v>
      </c>
      <c r="E27" s="414" t="s">
        <v>3059</v>
      </c>
    </row>
    <row r="28" spans="1:5" ht="15" customHeight="1" x14ac:dyDescent="0.25">
      <c r="A28" s="413" t="s">
        <v>1243</v>
      </c>
      <c r="B28" s="438"/>
      <c r="C28" s="438"/>
      <c r="D28" s="413"/>
      <c r="E28" s="414" t="s">
        <v>3060</v>
      </c>
    </row>
    <row r="29" spans="1:5" ht="15" customHeight="1" x14ac:dyDescent="0.25">
      <c r="A29" s="413" t="s">
        <v>1246</v>
      </c>
      <c r="B29" s="438"/>
      <c r="C29" s="438"/>
      <c r="D29" s="413"/>
      <c r="E29" s="414" t="s">
        <v>3061</v>
      </c>
    </row>
    <row r="30" spans="1:5" ht="15" customHeight="1" x14ac:dyDescent="0.25">
      <c r="A30" s="413" t="s">
        <v>1249</v>
      </c>
      <c r="B30" s="438"/>
      <c r="C30" s="438"/>
      <c r="D30" s="413"/>
      <c r="E30" s="414" t="s">
        <v>3062</v>
      </c>
    </row>
    <row r="31" spans="1:5" ht="75" customHeight="1" x14ac:dyDescent="0.25">
      <c r="A31" s="411" t="s">
        <v>3063</v>
      </c>
      <c r="B31" s="425"/>
      <c r="C31" s="425"/>
      <c r="D31" s="411"/>
      <c r="E31" s="413" t="s">
        <v>3064</v>
      </c>
    </row>
    <row r="32" spans="1:5" ht="75" customHeight="1" x14ac:dyDescent="0.25">
      <c r="A32" s="411" t="s">
        <v>3065</v>
      </c>
      <c r="B32" s="432"/>
      <c r="C32" s="425" t="s">
        <v>3066</v>
      </c>
      <c r="D32" s="411" t="s">
        <v>2715</v>
      </c>
      <c r="E32" s="414" t="s">
        <v>3067</v>
      </c>
    </row>
    <row r="33" spans="1:5" ht="30" customHeight="1" x14ac:dyDescent="0.25">
      <c r="A33" s="411" t="s">
        <v>3068</v>
      </c>
      <c r="B33" s="433" t="s">
        <v>3069</v>
      </c>
      <c r="C33" s="432"/>
      <c r="D33" s="411" t="s">
        <v>2719</v>
      </c>
      <c r="E33" s="414" t="s">
        <v>3070</v>
      </c>
    </row>
    <row r="34" spans="1:5" ht="60" customHeight="1" x14ac:dyDescent="0.25">
      <c r="A34" s="411" t="s">
        <v>3071</v>
      </c>
      <c r="B34" s="425" t="s">
        <v>3072</v>
      </c>
      <c r="C34" s="432"/>
      <c r="D34" s="411" t="s">
        <v>2723</v>
      </c>
      <c r="E34" s="414" t="s">
        <v>3073</v>
      </c>
    </row>
    <row r="35" spans="1:5" ht="15" customHeight="1" x14ac:dyDescent="0.25">
      <c r="A35" s="411" t="s">
        <v>3074</v>
      </c>
      <c r="B35" s="432"/>
      <c r="C35" s="425" t="s">
        <v>3075</v>
      </c>
      <c r="D35" s="411"/>
      <c r="E35" s="415" t="s">
        <v>3076</v>
      </c>
    </row>
    <row r="36" spans="1:5" ht="15" customHeight="1" x14ac:dyDescent="0.25">
      <c r="A36" s="411" t="s">
        <v>3077</v>
      </c>
      <c r="B36" s="425"/>
      <c r="C36" s="425"/>
      <c r="D36" s="411"/>
      <c r="E36" s="402" t="s">
        <v>2729</v>
      </c>
    </row>
    <row r="37" spans="1:5" ht="45" customHeight="1" x14ac:dyDescent="0.25">
      <c r="A37" s="411" t="s">
        <v>3078</v>
      </c>
      <c r="B37" s="425" t="s">
        <v>3079</v>
      </c>
      <c r="C37" s="432"/>
      <c r="D37" s="411"/>
      <c r="E37" s="414" t="s">
        <v>3080</v>
      </c>
    </row>
    <row r="38" spans="1:5" ht="30" customHeight="1" x14ac:dyDescent="0.25">
      <c r="A38" s="411" t="s">
        <v>3081</v>
      </c>
      <c r="B38" s="433" t="s">
        <v>3069</v>
      </c>
      <c r="C38" s="432"/>
      <c r="D38" s="413" t="s">
        <v>2734</v>
      </c>
      <c r="E38" s="413" t="s">
        <v>3082</v>
      </c>
    </row>
    <row r="39" spans="1:5" ht="15" customHeight="1" x14ac:dyDescent="0.25">
      <c r="A39" s="411" t="s">
        <v>2736</v>
      </c>
      <c r="B39" s="425" t="s">
        <v>3083</v>
      </c>
      <c r="C39" s="425" t="s">
        <v>3084</v>
      </c>
      <c r="D39" s="411" t="s">
        <v>3085</v>
      </c>
      <c r="E39" s="414" t="s">
        <v>3086</v>
      </c>
    </row>
    <row r="40" spans="1:5" ht="15" customHeight="1" x14ac:dyDescent="0.25">
      <c r="A40" s="423" t="s">
        <v>3087</v>
      </c>
      <c r="B40" s="439"/>
      <c r="C40" s="440" t="s">
        <v>2742</v>
      </c>
      <c r="D40" s="423"/>
      <c r="E40" s="416" t="s">
        <v>3088</v>
      </c>
    </row>
    <row r="41" spans="1:5" ht="30" customHeight="1" x14ac:dyDescent="0.25">
      <c r="A41" s="423" t="s">
        <v>3089</v>
      </c>
      <c r="B41" s="439"/>
      <c r="C41" s="434" t="s">
        <v>3090</v>
      </c>
      <c r="D41" s="423"/>
      <c r="E41" s="416" t="s">
        <v>3091</v>
      </c>
    </row>
    <row r="42" spans="1:5" ht="60" customHeight="1" x14ac:dyDescent="0.25">
      <c r="A42" s="411" t="s">
        <v>3092</v>
      </c>
      <c r="B42" s="425" t="s">
        <v>3093</v>
      </c>
      <c r="C42" s="433" t="s">
        <v>3094</v>
      </c>
      <c r="D42" s="411" t="s">
        <v>3095</v>
      </c>
      <c r="E42" s="414" t="s">
        <v>3096</v>
      </c>
    </row>
    <row r="43" spans="1:5" ht="15" customHeight="1" x14ac:dyDescent="0.25">
      <c r="A43" s="413" t="s">
        <v>3097</v>
      </c>
      <c r="B43" s="438"/>
      <c r="C43" s="433" t="s">
        <v>2753</v>
      </c>
      <c r="D43" s="413"/>
      <c r="E43" s="414" t="s">
        <v>3098</v>
      </c>
    </row>
    <row r="44" spans="1:5" ht="45" customHeight="1" x14ac:dyDescent="0.25">
      <c r="A44" s="411" t="s">
        <v>3099</v>
      </c>
      <c r="B44" s="433" t="s">
        <v>3100</v>
      </c>
      <c r="C44" s="433" t="s">
        <v>3101</v>
      </c>
      <c r="D44" s="425" t="s">
        <v>3102</v>
      </c>
      <c r="E44" s="414" t="s">
        <v>3103</v>
      </c>
    </row>
    <row r="45" spans="1:5" ht="30" customHeight="1" x14ac:dyDescent="0.25">
      <c r="A45" s="411" t="s">
        <v>3104</v>
      </c>
      <c r="B45" s="432"/>
      <c r="C45" s="425" t="s">
        <v>3105</v>
      </c>
      <c r="D45" s="425" t="s">
        <v>3106</v>
      </c>
      <c r="E45" s="414" t="s">
        <v>3107</v>
      </c>
    </row>
    <row r="46" spans="1:5" ht="30" customHeight="1" x14ac:dyDescent="0.25">
      <c r="A46" s="411" t="s">
        <v>3108</v>
      </c>
      <c r="B46" s="432"/>
      <c r="C46" s="425" t="s">
        <v>3109</v>
      </c>
      <c r="D46" s="425" t="s">
        <v>3110</v>
      </c>
      <c r="E46" s="414" t="s">
        <v>3111</v>
      </c>
    </row>
    <row r="47" spans="1:5" ht="60" customHeight="1" x14ac:dyDescent="0.25">
      <c r="A47" s="411" t="s">
        <v>3112</v>
      </c>
      <c r="B47" s="425" t="s">
        <v>2767</v>
      </c>
      <c r="C47" s="432"/>
      <c r="D47" s="411" t="s">
        <v>3113</v>
      </c>
      <c r="E47" s="414" t="s">
        <v>3114</v>
      </c>
    </row>
    <row r="48" spans="1:5" ht="60" customHeight="1" x14ac:dyDescent="0.25">
      <c r="A48" s="411" t="s">
        <v>3115</v>
      </c>
      <c r="B48" s="433" t="s">
        <v>3116</v>
      </c>
      <c r="C48" s="432"/>
      <c r="D48" s="413" t="s">
        <v>3117</v>
      </c>
      <c r="E48" s="414" t="s">
        <v>3118</v>
      </c>
    </row>
    <row r="49" spans="1:5" ht="15" customHeight="1" x14ac:dyDescent="0.25">
      <c r="A49" s="411" t="s">
        <v>3119</v>
      </c>
      <c r="B49" s="432"/>
      <c r="C49" s="425" t="s">
        <v>3120</v>
      </c>
      <c r="D49" s="411" t="s">
        <v>3121</v>
      </c>
      <c r="E49" s="415" t="s">
        <v>3122</v>
      </c>
    </row>
    <row r="50" spans="1:5" ht="15" customHeight="1" x14ac:dyDescent="0.25">
      <c r="A50" s="411" t="s">
        <v>3123</v>
      </c>
      <c r="B50" s="432"/>
      <c r="C50" s="425" t="s">
        <v>3124</v>
      </c>
      <c r="D50" s="411" t="s">
        <v>3125</v>
      </c>
      <c r="E50" s="415" t="s">
        <v>3126</v>
      </c>
    </row>
    <row r="51" spans="1:5" ht="15" customHeight="1" x14ac:dyDescent="0.25">
      <c r="A51" s="411" t="s">
        <v>3127</v>
      </c>
      <c r="B51" s="432"/>
      <c r="C51" s="425" t="s">
        <v>3128</v>
      </c>
      <c r="D51" s="411" t="s">
        <v>3129</v>
      </c>
      <c r="E51" s="415" t="s">
        <v>3130</v>
      </c>
    </row>
    <row r="52" spans="1:5" ht="30" customHeight="1" x14ac:dyDescent="0.25">
      <c r="A52" s="411" t="s">
        <v>2608</v>
      </c>
      <c r="B52" s="432"/>
      <c r="C52" s="433" t="s">
        <v>3131</v>
      </c>
      <c r="D52" s="411" t="s">
        <v>3132</v>
      </c>
      <c r="E52" s="415" t="s">
        <v>3133</v>
      </c>
    </row>
    <row r="53" spans="1:5" ht="30" customHeight="1" x14ac:dyDescent="0.25">
      <c r="A53" s="411" t="s">
        <v>3134</v>
      </c>
      <c r="B53" s="432"/>
      <c r="C53" s="425" t="s">
        <v>2788</v>
      </c>
      <c r="D53" s="425" t="s">
        <v>2789</v>
      </c>
      <c r="E53" s="414" t="s">
        <v>3135</v>
      </c>
    </row>
    <row r="54" spans="1:5" ht="15" customHeight="1" x14ac:dyDescent="0.25">
      <c r="A54" s="411" t="s">
        <v>3136</v>
      </c>
      <c r="B54" s="425" t="s">
        <v>3137</v>
      </c>
      <c r="C54" s="425" t="s">
        <v>3138</v>
      </c>
      <c r="D54" s="411" t="s">
        <v>2794</v>
      </c>
      <c r="E54" s="415" t="s">
        <v>3139</v>
      </c>
    </row>
    <row r="55" spans="1:5" ht="45" customHeight="1" x14ac:dyDescent="0.25">
      <c r="A55" s="411" t="s">
        <v>3140</v>
      </c>
      <c r="B55" s="432"/>
      <c r="C55" s="425" t="s">
        <v>2796</v>
      </c>
      <c r="D55" s="413" t="s">
        <v>2797</v>
      </c>
      <c r="E55" s="411" t="s">
        <v>3141</v>
      </c>
    </row>
    <row r="56" spans="1:5" ht="45" customHeight="1" x14ac:dyDescent="0.25">
      <c r="A56" s="411" t="s">
        <v>2596</v>
      </c>
      <c r="B56" s="432"/>
      <c r="C56" s="425" t="s">
        <v>2799</v>
      </c>
      <c r="D56" s="413" t="s">
        <v>3142</v>
      </c>
      <c r="E56" s="411" t="s">
        <v>3143</v>
      </c>
    </row>
    <row r="57" spans="1:5" ht="15" customHeight="1" x14ac:dyDescent="0.25">
      <c r="A57" s="411" t="s">
        <v>3144</v>
      </c>
      <c r="B57" s="432"/>
      <c r="C57" s="425" t="s">
        <v>2802</v>
      </c>
      <c r="D57" s="411"/>
      <c r="E57" s="415" t="s">
        <v>3145</v>
      </c>
    </row>
    <row r="58" spans="1:5" ht="15" customHeight="1" x14ac:dyDescent="0.25">
      <c r="A58" s="411" t="s">
        <v>3146</v>
      </c>
      <c r="B58" s="432"/>
      <c r="C58" s="425" t="s">
        <v>2805</v>
      </c>
      <c r="D58" s="411"/>
      <c r="E58" s="415" t="s">
        <v>3147</v>
      </c>
    </row>
    <row r="59" spans="1:5" ht="15" customHeight="1" x14ac:dyDescent="0.25">
      <c r="A59" s="411" t="s">
        <v>3148</v>
      </c>
      <c r="B59" s="425" t="s">
        <v>3149</v>
      </c>
      <c r="C59" s="425" t="s">
        <v>2809</v>
      </c>
      <c r="D59" s="411"/>
      <c r="E59" s="415" t="s">
        <v>3150</v>
      </c>
    </row>
    <row r="60" spans="1:5" ht="15" customHeight="1" x14ac:dyDescent="0.25">
      <c r="A60" s="411" t="s">
        <v>3151</v>
      </c>
      <c r="B60" s="432"/>
      <c r="C60" s="425" t="s">
        <v>3152</v>
      </c>
      <c r="D60" s="411"/>
      <c r="E60" s="415" t="s">
        <v>3153</v>
      </c>
    </row>
    <row r="61" spans="1:5" ht="45" customHeight="1" x14ac:dyDescent="0.25">
      <c r="A61" s="411" t="s">
        <v>3154</v>
      </c>
      <c r="B61" s="425" t="s">
        <v>3155</v>
      </c>
      <c r="C61" s="432"/>
      <c r="D61" s="413" t="s">
        <v>2816</v>
      </c>
      <c r="E61" s="411" t="s">
        <v>3156</v>
      </c>
    </row>
    <row r="62" spans="1:5" ht="15" customHeight="1" x14ac:dyDescent="0.25">
      <c r="A62" s="411" t="s">
        <v>3157</v>
      </c>
      <c r="B62" s="425" t="s">
        <v>3149</v>
      </c>
      <c r="C62" s="432"/>
      <c r="D62" s="411"/>
      <c r="E62" s="415" t="s">
        <v>3158</v>
      </c>
    </row>
    <row r="63" spans="1:5" ht="15" customHeight="1" x14ac:dyDescent="0.25">
      <c r="A63" s="411" t="s">
        <v>3159</v>
      </c>
      <c r="B63" s="425" t="s">
        <v>3149</v>
      </c>
      <c r="C63" s="432"/>
      <c r="D63" s="411"/>
      <c r="E63" s="415" t="s">
        <v>3160</v>
      </c>
    </row>
    <row r="64" spans="1:5" ht="15" customHeight="1" x14ac:dyDescent="0.25">
      <c r="A64" s="425" t="s">
        <v>3161</v>
      </c>
      <c r="B64" s="425" t="s">
        <v>3149</v>
      </c>
      <c r="C64" s="432"/>
      <c r="D64" s="411" t="s">
        <v>2823</v>
      </c>
      <c r="E64" s="415" t="s">
        <v>3162</v>
      </c>
    </row>
    <row r="65" spans="1:5" ht="30" customHeight="1" x14ac:dyDescent="0.25">
      <c r="A65" s="425" t="s">
        <v>3163</v>
      </c>
      <c r="B65" s="425" t="s">
        <v>3149</v>
      </c>
      <c r="C65" s="432"/>
      <c r="D65" s="411" t="s">
        <v>2826</v>
      </c>
      <c r="E65" s="414" t="s">
        <v>3164</v>
      </c>
    </row>
    <row r="66" spans="1:5" ht="15" customHeight="1" x14ac:dyDescent="0.25">
      <c r="A66" s="425" t="s">
        <v>3165</v>
      </c>
      <c r="B66" s="425" t="s">
        <v>3149</v>
      </c>
      <c r="C66" s="432"/>
      <c r="D66" s="411" t="s">
        <v>2829</v>
      </c>
      <c r="E66" s="426" t="s">
        <v>3166</v>
      </c>
    </row>
    <row r="67" spans="1:5" ht="15" customHeight="1" x14ac:dyDescent="0.25">
      <c r="A67" s="425" t="s">
        <v>3167</v>
      </c>
      <c r="B67" s="425" t="s">
        <v>3149</v>
      </c>
      <c r="C67" s="432"/>
      <c r="D67" s="411" t="s">
        <v>2832</v>
      </c>
      <c r="E67" s="426" t="s">
        <v>3168</v>
      </c>
    </row>
    <row r="68" spans="1:5" ht="15" customHeight="1" x14ac:dyDescent="0.25">
      <c r="A68" s="411" t="s">
        <v>3169</v>
      </c>
      <c r="B68" s="425" t="s">
        <v>3149</v>
      </c>
      <c r="C68" s="432"/>
      <c r="D68" s="411" t="s">
        <v>2835</v>
      </c>
      <c r="E68" s="415" t="s">
        <v>3170</v>
      </c>
    </row>
    <row r="69" spans="1:5" ht="15" customHeight="1" x14ac:dyDescent="0.25">
      <c r="A69" s="425" t="s">
        <v>3171</v>
      </c>
      <c r="B69" s="425" t="s">
        <v>3149</v>
      </c>
      <c r="C69" s="432"/>
      <c r="D69" s="411" t="s">
        <v>2838</v>
      </c>
      <c r="E69" s="415" t="s">
        <v>3172</v>
      </c>
    </row>
    <row r="70" spans="1:5" ht="15" customHeight="1" x14ac:dyDescent="0.25">
      <c r="A70" s="425" t="s">
        <v>3173</v>
      </c>
      <c r="B70" s="425" t="s">
        <v>3149</v>
      </c>
      <c r="C70" s="432"/>
      <c r="D70" s="411" t="s">
        <v>2841</v>
      </c>
      <c r="E70" s="414" t="s">
        <v>3174</v>
      </c>
    </row>
    <row r="71" spans="1:5" ht="30" customHeight="1" x14ac:dyDescent="0.25">
      <c r="A71" s="427" t="s">
        <v>3175</v>
      </c>
      <c r="B71" s="425" t="s">
        <v>3149</v>
      </c>
      <c r="C71" s="441"/>
      <c r="D71" s="414"/>
      <c r="E71" s="414" t="s">
        <v>3176</v>
      </c>
    </row>
    <row r="72" spans="1:5" ht="45" customHeight="1" x14ac:dyDescent="0.25">
      <c r="A72" s="411" t="s">
        <v>3177</v>
      </c>
      <c r="B72" s="425" t="s">
        <v>3072</v>
      </c>
      <c r="C72" s="432"/>
      <c r="D72" s="411"/>
      <c r="E72" s="414" t="s">
        <v>3178</v>
      </c>
    </row>
    <row r="73" spans="1:5" ht="15" customHeight="1" x14ac:dyDescent="0.25">
      <c r="A73" s="411" t="s">
        <v>3179</v>
      </c>
      <c r="B73" s="425" t="s">
        <v>3072</v>
      </c>
      <c r="C73" s="432"/>
      <c r="D73" s="411" t="s">
        <v>2848</v>
      </c>
      <c r="E73" s="415" t="s">
        <v>3180</v>
      </c>
    </row>
    <row r="74" spans="1:5" ht="15" customHeight="1" x14ac:dyDescent="0.25">
      <c r="A74" s="411" t="s">
        <v>3181</v>
      </c>
      <c r="B74" s="425" t="s">
        <v>3072</v>
      </c>
      <c r="C74" s="432"/>
      <c r="D74" s="411" t="s">
        <v>2851</v>
      </c>
      <c r="E74" s="415" t="s">
        <v>3182</v>
      </c>
    </row>
    <row r="75" spans="1:5" ht="15" customHeight="1" x14ac:dyDescent="0.25">
      <c r="A75" s="411" t="s">
        <v>3183</v>
      </c>
      <c r="B75" s="425" t="s">
        <v>3072</v>
      </c>
      <c r="C75" s="432"/>
      <c r="D75" s="411" t="s">
        <v>2854</v>
      </c>
      <c r="E75" s="415" t="s">
        <v>3184</v>
      </c>
    </row>
    <row r="76" spans="1:5" ht="31.5" customHeight="1" x14ac:dyDescent="0.25">
      <c r="A76" s="411" t="s">
        <v>3185</v>
      </c>
      <c r="B76" s="433" t="s">
        <v>3008</v>
      </c>
      <c r="C76" s="432"/>
      <c r="D76" s="411"/>
      <c r="E76" s="414" t="s">
        <v>3186</v>
      </c>
    </row>
    <row r="77" spans="1:5" ht="15" customHeight="1" x14ac:dyDescent="0.25">
      <c r="A77" s="411" t="s">
        <v>3187</v>
      </c>
      <c r="B77" s="433" t="s">
        <v>3058</v>
      </c>
      <c r="C77" s="432"/>
      <c r="D77" s="411"/>
      <c r="E77" s="415" t="s">
        <v>3188</v>
      </c>
    </row>
    <row r="78" spans="1:5" ht="15" customHeight="1" x14ac:dyDescent="0.25">
      <c r="A78" s="442" t="s">
        <v>2860</v>
      </c>
      <c r="B78" s="432"/>
      <c r="C78" s="432"/>
      <c r="D78" s="411" t="s">
        <v>2861</v>
      </c>
      <c r="E78" s="415" t="s">
        <v>3189</v>
      </c>
    </row>
    <row r="79" spans="1:5" ht="15" customHeight="1" x14ac:dyDescent="0.25">
      <c r="A79" s="442" t="s">
        <v>1545</v>
      </c>
      <c r="B79" s="425" t="s">
        <v>3137</v>
      </c>
      <c r="C79" s="425" t="s">
        <v>3190</v>
      </c>
      <c r="D79" s="411" t="s">
        <v>2794</v>
      </c>
      <c r="E79" s="415" t="s">
        <v>3191</v>
      </c>
    </row>
    <row r="80" spans="1:5" ht="45" customHeight="1" x14ac:dyDescent="0.25">
      <c r="A80" s="442" t="s">
        <v>2596</v>
      </c>
      <c r="B80" s="432"/>
      <c r="C80" s="425" t="s">
        <v>2796</v>
      </c>
      <c r="D80" s="413" t="s">
        <v>3142</v>
      </c>
      <c r="E80" s="415" t="s">
        <v>3192</v>
      </c>
    </row>
    <row r="81" spans="1:5" ht="45" customHeight="1" x14ac:dyDescent="0.25">
      <c r="A81" s="442" t="s">
        <v>3193</v>
      </c>
      <c r="B81" s="432"/>
      <c r="C81" s="432"/>
      <c r="D81" s="413" t="s">
        <v>2866</v>
      </c>
      <c r="E81" s="415" t="s">
        <v>3194</v>
      </c>
    </row>
    <row r="82" spans="1:5" ht="30" customHeight="1" x14ac:dyDescent="0.25">
      <c r="A82" s="442" t="s">
        <v>2868</v>
      </c>
      <c r="B82" s="432"/>
      <c r="C82" s="432"/>
      <c r="D82" s="413" t="s">
        <v>2869</v>
      </c>
      <c r="E82" s="415" t="s">
        <v>3195</v>
      </c>
    </row>
    <row r="83" spans="1:5" ht="45" customHeight="1" x14ac:dyDescent="0.25">
      <c r="A83" s="442" t="s">
        <v>2871</v>
      </c>
      <c r="B83" s="432"/>
      <c r="C83" s="432"/>
      <c r="D83" s="413" t="s">
        <v>2872</v>
      </c>
      <c r="E83" s="414" t="s">
        <v>3196</v>
      </c>
    </row>
    <row r="84" spans="1:5" ht="45" customHeight="1" x14ac:dyDescent="0.25">
      <c r="A84" s="442" t="s">
        <v>2874</v>
      </c>
      <c r="B84" s="432"/>
      <c r="C84" s="432"/>
      <c r="D84" s="413" t="s">
        <v>2875</v>
      </c>
      <c r="E84" s="415" t="s">
        <v>3197</v>
      </c>
    </row>
    <row r="85" spans="1:5" ht="47.25" customHeight="1" x14ac:dyDescent="0.25">
      <c r="A85" s="442" t="s">
        <v>2877</v>
      </c>
      <c r="B85" s="432"/>
      <c r="C85" s="432"/>
      <c r="D85" s="413" t="s">
        <v>2878</v>
      </c>
      <c r="E85" s="415" t="s">
        <v>3198</v>
      </c>
    </row>
    <row r="86" spans="1:5" ht="45" customHeight="1" x14ac:dyDescent="0.25">
      <c r="A86" s="442" t="s">
        <v>2880</v>
      </c>
      <c r="B86" s="432"/>
      <c r="C86" s="432"/>
      <c r="D86" s="413" t="s">
        <v>2881</v>
      </c>
      <c r="E86" s="415" t="s">
        <v>3199</v>
      </c>
    </row>
    <row r="87" spans="1:5" ht="30" customHeight="1" x14ac:dyDescent="0.25">
      <c r="A87" s="442" t="s">
        <v>2883</v>
      </c>
      <c r="B87" s="432"/>
      <c r="C87" s="432"/>
      <c r="D87" s="413" t="s">
        <v>2884</v>
      </c>
      <c r="E87" s="415" t="s">
        <v>3200</v>
      </c>
    </row>
    <row r="88" spans="1:5" ht="45" customHeight="1" x14ac:dyDescent="0.25">
      <c r="A88" s="442" t="s">
        <v>2886</v>
      </c>
      <c r="B88" s="432"/>
      <c r="C88" s="432"/>
      <c r="D88" s="413" t="s">
        <v>2887</v>
      </c>
      <c r="E88" s="415" t="s">
        <v>3201</v>
      </c>
    </row>
    <row r="89" spans="1:5" ht="45" customHeight="1" x14ac:dyDescent="0.25">
      <c r="A89" s="442" t="s">
        <v>2889</v>
      </c>
      <c r="B89" s="432"/>
      <c r="C89" s="432"/>
      <c r="D89" s="413" t="s">
        <v>2890</v>
      </c>
      <c r="E89" s="414" t="s">
        <v>3202</v>
      </c>
    </row>
    <row r="90" spans="1:5" ht="15" customHeight="1" x14ac:dyDescent="0.25">
      <c r="A90" s="442" t="s">
        <v>2892</v>
      </c>
      <c r="B90" s="432"/>
      <c r="C90" s="432"/>
      <c r="D90" s="411" t="s">
        <v>2658</v>
      </c>
      <c r="E90" s="415" t="s">
        <v>3203</v>
      </c>
    </row>
    <row r="91" spans="1:5" ht="15" customHeight="1" x14ac:dyDescent="0.25">
      <c r="A91" s="442" t="s">
        <v>2894</v>
      </c>
      <c r="B91" s="432"/>
      <c r="C91" s="432"/>
      <c r="D91" s="411" t="s">
        <v>2789</v>
      </c>
      <c r="E91" s="415" t="s">
        <v>3204</v>
      </c>
    </row>
    <row r="92" spans="1:5" ht="15" customHeight="1" x14ac:dyDescent="0.25">
      <c r="A92" s="442" t="s">
        <v>2896</v>
      </c>
      <c r="B92" s="432"/>
      <c r="C92" s="432"/>
      <c r="D92" s="411" t="s">
        <v>2897</v>
      </c>
      <c r="E92" s="415" t="s">
        <v>3205</v>
      </c>
    </row>
    <row r="93" spans="1:5" ht="15" customHeight="1" x14ac:dyDescent="0.25">
      <c r="A93" s="442" t="s">
        <v>2899</v>
      </c>
      <c r="B93" s="432"/>
      <c r="C93" s="432"/>
      <c r="D93" s="411" t="s">
        <v>2900</v>
      </c>
      <c r="E93" s="415" t="s">
        <v>3206</v>
      </c>
    </row>
    <row r="94" spans="1:5" ht="15" customHeight="1" x14ac:dyDescent="0.25">
      <c r="A94" s="442" t="s">
        <v>2902</v>
      </c>
      <c r="B94" s="432"/>
      <c r="C94" s="432"/>
      <c r="D94" s="411" t="s">
        <v>2903</v>
      </c>
      <c r="E94" s="415" t="s">
        <v>3207</v>
      </c>
    </row>
    <row r="95" spans="1:5" ht="15" customHeight="1" x14ac:dyDescent="0.25">
      <c r="A95" s="442" t="s">
        <v>2905</v>
      </c>
      <c r="B95" s="432"/>
      <c r="C95" s="432"/>
      <c r="D95" s="411" t="s">
        <v>2906</v>
      </c>
      <c r="E95" s="415" t="s">
        <v>3208</v>
      </c>
    </row>
    <row r="96" spans="1:5" ht="15" customHeight="1" x14ac:dyDescent="0.25">
      <c r="A96" s="442" t="s">
        <v>2908</v>
      </c>
      <c r="B96" s="432"/>
      <c r="C96" s="432"/>
      <c r="D96" s="411" t="s">
        <v>2909</v>
      </c>
      <c r="E96" s="415" t="s">
        <v>3209</v>
      </c>
    </row>
    <row r="97" spans="1:5" ht="15" customHeight="1" x14ac:dyDescent="0.25">
      <c r="A97" s="442" t="s">
        <v>2911</v>
      </c>
      <c r="B97" s="432"/>
      <c r="C97" s="432"/>
      <c r="D97" s="411" t="s">
        <v>2912</v>
      </c>
      <c r="E97" s="415" t="s">
        <v>3210</v>
      </c>
    </row>
    <row r="98" spans="1:5" ht="15" customHeight="1" x14ac:dyDescent="0.25">
      <c r="A98" s="442" t="s">
        <v>2914</v>
      </c>
      <c r="B98" s="432"/>
      <c r="C98" s="432"/>
      <c r="D98" s="411" t="s">
        <v>2829</v>
      </c>
      <c r="E98" s="415" t="s">
        <v>3211</v>
      </c>
    </row>
    <row r="99" spans="1:5" ht="15" customHeight="1" x14ac:dyDescent="0.25">
      <c r="A99" s="442" t="s">
        <v>2916</v>
      </c>
      <c r="B99" s="432"/>
      <c r="C99" s="432"/>
      <c r="D99" s="411" t="s">
        <v>2826</v>
      </c>
      <c r="E99" s="415" t="s">
        <v>3212</v>
      </c>
    </row>
    <row r="100" spans="1:5" ht="15" customHeight="1" x14ac:dyDescent="0.25">
      <c r="A100" s="442" t="s">
        <v>2918</v>
      </c>
      <c r="B100" s="432"/>
      <c r="C100" s="432"/>
      <c r="D100" s="411" t="s">
        <v>2832</v>
      </c>
      <c r="E100" s="415" t="s">
        <v>3213</v>
      </c>
    </row>
    <row r="101" spans="1:5" ht="15" customHeight="1" x14ac:dyDescent="0.25">
      <c r="A101" s="442" t="s">
        <v>2920</v>
      </c>
      <c r="B101" s="432"/>
      <c r="C101" s="432"/>
      <c r="D101" s="411" t="s">
        <v>2921</v>
      </c>
      <c r="E101" s="415" t="s">
        <v>3214</v>
      </c>
    </row>
    <row r="102" spans="1:5" ht="15" customHeight="1" x14ac:dyDescent="0.25">
      <c r="A102" s="442" t="s">
        <v>2923</v>
      </c>
      <c r="B102" s="432"/>
      <c r="C102" s="432"/>
      <c r="D102" s="411" t="s">
        <v>2924</v>
      </c>
      <c r="E102" s="415" t="s">
        <v>3208</v>
      </c>
    </row>
    <row r="103" spans="1:5" ht="15" customHeight="1" x14ac:dyDescent="0.25">
      <c r="A103" s="442" t="s">
        <v>2925</v>
      </c>
      <c r="B103" s="432"/>
      <c r="C103" s="432"/>
      <c r="D103" s="411" t="s">
        <v>3215</v>
      </c>
      <c r="E103" s="415" t="s">
        <v>3216</v>
      </c>
    </row>
    <row r="104" spans="1:5" ht="15" customHeight="1" x14ac:dyDescent="0.25">
      <c r="A104" s="442" t="s">
        <v>2928</v>
      </c>
      <c r="B104" s="432"/>
      <c r="C104" s="432"/>
      <c r="D104" s="411" t="s">
        <v>3217</v>
      </c>
      <c r="E104" s="415" t="s">
        <v>3218</v>
      </c>
    </row>
    <row r="105" spans="1:5" ht="15" customHeight="1" x14ac:dyDescent="0.25">
      <c r="A105" s="442" t="s">
        <v>2931</v>
      </c>
      <c r="B105" s="432"/>
      <c r="C105" s="432"/>
      <c r="D105" s="411" t="s">
        <v>3219</v>
      </c>
      <c r="E105" s="415" t="s">
        <v>3220</v>
      </c>
    </row>
    <row r="106" spans="1:5" ht="15" customHeight="1" x14ac:dyDescent="0.25">
      <c r="A106" s="442" t="s">
        <v>2934</v>
      </c>
      <c r="B106" s="432"/>
      <c r="C106" s="432"/>
      <c r="D106" s="411" t="s">
        <v>3221</v>
      </c>
      <c r="E106" s="415" t="s">
        <v>3222</v>
      </c>
    </row>
    <row r="107" spans="1:5" ht="15" customHeight="1" x14ac:dyDescent="0.25">
      <c r="A107" s="442" t="s">
        <v>2937</v>
      </c>
      <c r="B107" s="432"/>
      <c r="C107" s="432"/>
      <c r="D107" s="411" t="s">
        <v>3223</v>
      </c>
      <c r="E107" s="415" t="s">
        <v>3224</v>
      </c>
    </row>
    <row r="108" spans="1:5" ht="15" customHeight="1" x14ac:dyDescent="0.25">
      <c r="A108" s="442" t="s">
        <v>2940</v>
      </c>
      <c r="B108" s="432"/>
      <c r="C108" s="432"/>
      <c r="D108" s="411" t="s">
        <v>3225</v>
      </c>
      <c r="E108" s="415" t="s">
        <v>3226</v>
      </c>
    </row>
    <row r="109" spans="1:5" ht="15" customHeight="1" x14ac:dyDescent="0.25">
      <c r="A109" s="442" t="s">
        <v>2943</v>
      </c>
      <c r="B109" s="432"/>
      <c r="C109" s="432"/>
      <c r="D109" s="411" t="s">
        <v>3227</v>
      </c>
      <c r="E109" s="415" t="s">
        <v>3228</v>
      </c>
    </row>
    <row r="110" spans="1:5" ht="15" customHeight="1" x14ac:dyDescent="0.25">
      <c r="A110" s="442" t="s">
        <v>2946</v>
      </c>
      <c r="B110" s="432"/>
      <c r="C110" s="432"/>
      <c r="D110" s="411" t="s">
        <v>3229</v>
      </c>
      <c r="E110" s="415" t="s">
        <v>3230</v>
      </c>
    </row>
    <row r="111" spans="1:5" ht="15" customHeight="1" x14ac:dyDescent="0.25">
      <c r="A111" s="442" t="s">
        <v>2949</v>
      </c>
      <c r="B111" s="432"/>
      <c r="C111" s="432"/>
      <c r="D111" s="411" t="s">
        <v>3231</v>
      </c>
      <c r="E111" s="415" t="s">
        <v>2951</v>
      </c>
    </row>
    <row r="112" spans="1:5" ht="15" customHeight="1" x14ac:dyDescent="0.25">
      <c r="A112" s="443" t="s">
        <v>2952</v>
      </c>
      <c r="B112" s="435"/>
      <c r="C112" s="435"/>
      <c r="D112" s="411" t="s">
        <v>3232</v>
      </c>
      <c r="E112" s="415" t="s">
        <v>3233</v>
      </c>
    </row>
    <row r="113" spans="1:5" ht="15" customHeight="1" x14ac:dyDescent="0.25">
      <c r="A113" s="443" t="s">
        <v>2955</v>
      </c>
      <c r="B113" s="435"/>
      <c r="C113" s="435"/>
      <c r="D113" s="411" t="s">
        <v>3234</v>
      </c>
      <c r="E113" s="415" t="s">
        <v>3235</v>
      </c>
    </row>
    <row r="114" spans="1:5" ht="15" customHeight="1" x14ac:dyDescent="0.25">
      <c r="A114" s="444" t="s">
        <v>304</v>
      </c>
      <c r="B114" s="430"/>
      <c r="C114" s="430"/>
      <c r="D114" s="411" t="s">
        <v>3236</v>
      </c>
      <c r="E114" s="415" t="s">
        <v>3237</v>
      </c>
    </row>
    <row r="115" spans="1:5" ht="15" customHeight="1" x14ac:dyDescent="0.25">
      <c r="A115" s="444" t="s">
        <v>306</v>
      </c>
      <c r="B115" s="430"/>
      <c r="C115" s="430"/>
      <c r="D115" s="411" t="s">
        <v>3238</v>
      </c>
      <c r="E115" s="415" t="s">
        <v>3239</v>
      </c>
    </row>
    <row r="116" spans="1:5" ht="15" customHeight="1" x14ac:dyDescent="0.25">
      <c r="A116" s="443" t="s">
        <v>2962</v>
      </c>
      <c r="B116" s="435"/>
      <c r="C116" s="435"/>
      <c r="D116" s="411" t="s">
        <v>3240</v>
      </c>
      <c r="E116" s="415" t="s">
        <v>3241</v>
      </c>
    </row>
    <row r="117" spans="1:5" ht="15" customHeight="1" x14ac:dyDescent="0.25">
      <c r="A117" s="443" t="s">
        <v>2965</v>
      </c>
      <c r="B117" s="435"/>
      <c r="C117" s="435"/>
      <c r="D117" s="411" t="s">
        <v>3242</v>
      </c>
      <c r="E117" s="415" t="s">
        <v>3243</v>
      </c>
    </row>
    <row r="118" spans="1:5" ht="15" customHeight="1" x14ac:dyDescent="0.25">
      <c r="A118" s="443" t="s">
        <v>371</v>
      </c>
      <c r="B118" s="435"/>
      <c r="C118" s="435"/>
      <c r="D118" s="411" t="s">
        <v>3244</v>
      </c>
      <c r="E118" s="415" t="s">
        <v>3245</v>
      </c>
    </row>
    <row r="119" spans="1:5" ht="15" customHeight="1" x14ac:dyDescent="0.25">
      <c r="A119" s="443" t="s">
        <v>2970</v>
      </c>
      <c r="B119" s="435"/>
      <c r="C119" s="435"/>
      <c r="D119" s="415" t="s">
        <v>2848</v>
      </c>
      <c r="E119" s="415" t="s">
        <v>3246</v>
      </c>
    </row>
    <row r="120" spans="1:5" ht="15" customHeight="1" x14ac:dyDescent="0.25">
      <c r="A120" s="443" t="s">
        <v>3247</v>
      </c>
      <c r="B120" s="435"/>
      <c r="C120" s="435"/>
      <c r="D120" s="415" t="s">
        <v>2973</v>
      </c>
      <c r="E120" s="415" t="s">
        <v>3248</v>
      </c>
    </row>
    <row r="121" spans="1:5" ht="15" customHeight="1" x14ac:dyDescent="0.25">
      <c r="A121" s="443" t="s">
        <v>3249</v>
      </c>
      <c r="B121" s="435"/>
      <c r="C121" s="435"/>
      <c r="D121" s="415" t="s">
        <v>2976</v>
      </c>
      <c r="E121" s="415" t="s">
        <v>3250</v>
      </c>
    </row>
    <row r="122" spans="1:5" ht="15" customHeight="1" x14ac:dyDescent="0.25">
      <c r="A122" s="443" t="s">
        <v>3251</v>
      </c>
      <c r="B122" s="435"/>
      <c r="C122" s="435"/>
      <c r="D122" s="415" t="s">
        <v>2979</v>
      </c>
      <c r="E122" s="415" t="s">
        <v>3252</v>
      </c>
    </row>
  </sheetData>
  <autoFilter ref="A1:E1"/>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6"/>
  <sheetViews>
    <sheetView zoomScaleNormal="100" workbookViewId="0"/>
  </sheetViews>
  <sheetFormatPr baseColWidth="10" defaultColWidth="9.140625" defaultRowHeight="15" x14ac:dyDescent="0.25"/>
  <cols>
    <col min="1" max="1" width="1.85546875" style="402" customWidth="1"/>
    <col min="2" max="2" width="148.5703125" style="418" customWidth="1"/>
    <col min="3" max="1025" width="10.5703125" style="402" customWidth="1"/>
    <col min="1026" max="16384" width="9.140625" style="402"/>
  </cols>
  <sheetData>
    <row r="2" spans="2:2" ht="18" customHeight="1" x14ac:dyDescent="0.3">
      <c r="B2" s="446" t="s">
        <v>3253</v>
      </c>
    </row>
    <row r="3" spans="2:2" ht="17.45" customHeight="1" x14ac:dyDescent="0.3">
      <c r="B3" s="447"/>
    </row>
    <row r="4" spans="2:2" ht="249" customHeight="1" x14ac:dyDescent="0.3">
      <c r="B4" s="446" t="s">
        <v>3254</v>
      </c>
    </row>
    <row r="26" spans="4:4" ht="13.9" customHeight="1" x14ac:dyDescent="0.25">
      <c r="D26" s="402" t="s">
        <v>2526</v>
      </c>
    </row>
  </sheetData>
  <pageMargins left="0.7" right="0.7" top="0.78749999999999998" bottom="0.78749999999999998"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T70"/>
  <sheetViews>
    <sheetView zoomScale="80" zoomScaleNormal="80" workbookViewId="0"/>
  </sheetViews>
  <sheetFormatPr baseColWidth="10" defaultColWidth="8.85546875" defaultRowHeight="15" x14ac:dyDescent="0.25"/>
  <cols>
    <col min="1" max="1" width="8.85546875" style="2"/>
    <col min="2" max="10" width="28" style="2" customWidth="1"/>
    <col min="11" max="18" width="8.85546875" style="2"/>
  </cols>
  <sheetData>
    <row r="1" spans="1:14" ht="15.75" thickBot="1" x14ac:dyDescent="0.3">
      <c r="A1" s="21"/>
    </row>
    <row r="2" spans="1:14" x14ac:dyDescent="0.25">
      <c r="B2" s="3"/>
      <c r="C2" s="4"/>
      <c r="D2" s="4"/>
      <c r="E2" s="4"/>
      <c r="F2" s="4"/>
      <c r="G2" s="4"/>
      <c r="H2" s="4"/>
      <c r="I2" s="4"/>
      <c r="J2" s="5"/>
    </row>
    <row r="3" spans="1:14" x14ac:dyDescent="0.25">
      <c r="B3" s="6"/>
      <c r="C3" s="7"/>
      <c r="D3" s="7"/>
      <c r="E3" s="7"/>
      <c r="F3" s="7"/>
      <c r="G3" s="7"/>
      <c r="H3" s="7"/>
      <c r="I3" s="7"/>
      <c r="J3" s="8"/>
    </row>
    <row r="4" spans="1:14" x14ac:dyDescent="0.25">
      <c r="B4" s="6"/>
      <c r="C4" s="7"/>
      <c r="D4" s="7"/>
      <c r="E4" s="7"/>
      <c r="F4" s="7"/>
      <c r="G4" s="7"/>
      <c r="H4" s="7"/>
      <c r="I4" s="7"/>
      <c r="J4" s="8"/>
    </row>
    <row r="5" spans="1:14" ht="31.5" x14ac:dyDescent="0.25">
      <c r="B5" s="6"/>
      <c r="C5" s="7"/>
      <c r="D5" s="7"/>
      <c r="E5" s="10"/>
      <c r="F5" s="10" t="s">
        <v>23</v>
      </c>
      <c r="G5" s="10"/>
      <c r="I5" s="10"/>
      <c r="J5" s="8"/>
    </row>
    <row r="6" spans="1:14" x14ac:dyDescent="0.25">
      <c r="B6" s="6"/>
      <c r="C6" s="7"/>
      <c r="D6" s="7"/>
      <c r="E6" s="11"/>
      <c r="F6" s="11"/>
      <c r="G6" s="11"/>
      <c r="I6" s="11"/>
      <c r="J6" s="8"/>
    </row>
    <row r="7" spans="1:14" ht="26.25" x14ac:dyDescent="0.25">
      <c r="B7" s="6"/>
      <c r="C7" s="7"/>
      <c r="D7" s="7"/>
      <c r="E7" s="12"/>
      <c r="F7" s="12" t="s">
        <v>24</v>
      </c>
      <c r="G7" s="12"/>
      <c r="I7" s="12"/>
      <c r="J7" s="8"/>
    </row>
    <row r="8" spans="1:14" ht="26.25" x14ac:dyDescent="0.25">
      <c r="B8" s="6"/>
      <c r="C8" s="7"/>
      <c r="D8" s="7"/>
      <c r="E8" s="7"/>
      <c r="F8" s="12"/>
      <c r="G8" s="12"/>
      <c r="H8" s="12"/>
      <c r="I8" s="12"/>
      <c r="J8" s="8"/>
    </row>
    <row r="9" spans="1:14" x14ac:dyDescent="0.25">
      <c r="B9" s="6"/>
      <c r="C9" s="23" t="s">
        <v>1462</v>
      </c>
      <c r="D9" s="24"/>
      <c r="E9" s="24"/>
      <c r="F9" s="24"/>
      <c r="G9" s="24"/>
      <c r="H9" s="24"/>
      <c r="I9" s="7"/>
      <c r="J9" s="8"/>
      <c r="M9" s="22"/>
      <c r="N9" s="7"/>
    </row>
    <row r="10" spans="1:14" x14ac:dyDescent="0.25">
      <c r="B10" s="6"/>
      <c r="C10" s="23" t="s">
        <v>1463</v>
      </c>
      <c r="D10" s="29"/>
      <c r="E10" s="29"/>
      <c r="F10" s="24"/>
      <c r="G10" s="24"/>
      <c r="H10" s="24"/>
      <c r="I10" s="7"/>
      <c r="J10" s="8"/>
      <c r="M10" s="22"/>
      <c r="N10" s="7"/>
    </row>
    <row r="11" spans="1:14" x14ac:dyDescent="0.25">
      <c r="B11" s="6"/>
      <c r="C11" s="23" t="s">
        <v>1464</v>
      </c>
      <c r="D11" s="24"/>
      <c r="E11" s="24"/>
      <c r="F11" s="24"/>
      <c r="G11" s="24"/>
      <c r="H11" s="24"/>
      <c r="I11" s="7"/>
      <c r="J11" s="8"/>
      <c r="M11" s="22"/>
      <c r="N11" s="22"/>
    </row>
    <row r="12" spans="1:14" x14ac:dyDescent="0.25">
      <c r="B12" s="6"/>
      <c r="C12" s="23"/>
      <c r="D12" s="23" t="s">
        <v>1465</v>
      </c>
      <c r="E12" s="24"/>
      <c r="F12" s="24"/>
      <c r="G12" s="24"/>
      <c r="H12" s="24"/>
      <c r="I12" s="7"/>
      <c r="J12" s="8"/>
      <c r="M12" s="22"/>
      <c r="N12" s="22"/>
    </row>
    <row r="13" spans="1:14" x14ac:dyDescent="0.25">
      <c r="B13" s="6"/>
      <c r="C13" s="23"/>
      <c r="D13" s="23" t="s">
        <v>1466</v>
      </c>
      <c r="E13" s="24"/>
      <c r="F13" s="24"/>
      <c r="G13" s="24"/>
      <c r="H13" s="24"/>
      <c r="I13" s="7"/>
      <c r="J13" s="8"/>
      <c r="M13" s="22"/>
      <c r="N13" s="23"/>
    </row>
    <row r="14" spans="1:14" x14ac:dyDescent="0.25">
      <c r="B14" s="6"/>
      <c r="C14" s="23"/>
      <c r="D14" s="23" t="s">
        <v>25</v>
      </c>
      <c r="E14" s="24"/>
      <c r="F14" s="24"/>
      <c r="G14" s="24"/>
      <c r="H14" s="24"/>
      <c r="I14" s="7"/>
      <c r="J14" s="8"/>
      <c r="M14" s="22"/>
      <c r="N14" s="23"/>
    </row>
    <row r="15" spans="1:14" s="2" customFormat="1" x14ac:dyDescent="0.25">
      <c r="B15" s="6"/>
      <c r="C15" s="23"/>
      <c r="D15" s="23" t="s">
        <v>26</v>
      </c>
      <c r="E15" s="24"/>
      <c r="F15" s="24"/>
      <c r="G15" s="24"/>
      <c r="H15" s="24"/>
      <c r="I15" s="24"/>
      <c r="J15" s="25"/>
      <c r="M15" s="22"/>
      <c r="N15" s="23"/>
    </row>
    <row r="16" spans="1:14" s="2" customFormat="1" x14ac:dyDescent="0.25">
      <c r="B16" s="26"/>
      <c r="C16" s="23"/>
      <c r="D16" s="23" t="s">
        <v>27</v>
      </c>
      <c r="E16" s="24"/>
      <c r="F16" s="23"/>
      <c r="G16" s="23"/>
      <c r="H16" s="23"/>
      <c r="I16" s="22"/>
      <c r="J16" s="27"/>
      <c r="M16" s="22"/>
      <c r="N16" s="22"/>
    </row>
    <row r="17" spans="2:14" s="2" customFormat="1" x14ac:dyDescent="0.25">
      <c r="B17" s="6"/>
      <c r="C17" s="23" t="s">
        <v>1467</v>
      </c>
      <c r="D17" s="23"/>
      <c r="E17" s="23"/>
      <c r="F17" s="28"/>
      <c r="G17" s="28"/>
      <c r="H17" s="28"/>
      <c r="I17" s="28"/>
      <c r="J17" s="8"/>
      <c r="M17" s="22"/>
      <c r="N17" s="23"/>
    </row>
    <row r="18" spans="2:14" s="2" customFormat="1" x14ac:dyDescent="0.25">
      <c r="B18" s="6"/>
      <c r="C18" s="29" t="s">
        <v>1468</v>
      </c>
      <c r="D18" s="29"/>
      <c r="E18" s="24"/>
      <c r="F18" s="28"/>
      <c r="G18" s="28"/>
      <c r="H18" s="28"/>
      <c r="I18" s="28"/>
      <c r="J18" s="8"/>
      <c r="M18" s="22"/>
      <c r="N18" s="23"/>
    </row>
    <row r="19" spans="2:14" s="2" customFormat="1" x14ac:dyDescent="0.25">
      <c r="B19" s="6"/>
      <c r="C19" s="23" t="s">
        <v>1469</v>
      </c>
      <c r="D19" s="23"/>
      <c r="E19" s="24"/>
      <c r="F19" s="28"/>
      <c r="G19" s="28"/>
      <c r="H19" s="28"/>
      <c r="I19" s="28"/>
      <c r="J19" s="8"/>
      <c r="M19" s="22"/>
      <c r="N19" s="23"/>
    </row>
    <row r="20" spans="2:14" s="29" customFormat="1" x14ac:dyDescent="0.25">
      <c r="B20" s="30"/>
      <c r="C20" s="23"/>
      <c r="D20" s="23" t="s">
        <v>28</v>
      </c>
      <c r="E20" s="24"/>
      <c r="F20" s="31"/>
      <c r="G20" s="31"/>
      <c r="H20" s="31"/>
      <c r="I20" s="31"/>
      <c r="J20" s="25"/>
      <c r="M20" s="23"/>
      <c r="N20" s="7"/>
    </row>
    <row r="21" spans="2:14" s="2" customFormat="1" x14ac:dyDescent="0.25">
      <c r="B21" s="6"/>
      <c r="C21" s="23"/>
      <c r="D21" s="23" t="s">
        <v>29</v>
      </c>
      <c r="E21" s="24"/>
      <c r="F21" s="31"/>
      <c r="G21" s="31"/>
      <c r="H21" s="31"/>
      <c r="I21" s="14"/>
      <c r="J21" s="8"/>
      <c r="M21" s="22"/>
      <c r="N21" s="22"/>
    </row>
    <row r="22" spans="2:14" s="2" customFormat="1" x14ac:dyDescent="0.25">
      <c r="B22" s="6"/>
      <c r="C22" s="23" t="s">
        <v>1470</v>
      </c>
      <c r="D22" s="24"/>
      <c r="E22" s="24"/>
      <c r="F22" s="31"/>
      <c r="G22" s="31"/>
      <c r="H22" s="31"/>
      <c r="I22" s="14"/>
      <c r="J22" s="8"/>
      <c r="M22" s="23"/>
      <c r="N22" s="22"/>
    </row>
    <row r="23" spans="2:14" s="2" customFormat="1" x14ac:dyDescent="0.25">
      <c r="B23" s="6"/>
      <c r="C23" s="23"/>
      <c r="D23" s="23" t="s">
        <v>30</v>
      </c>
      <c r="E23" s="23"/>
      <c r="F23" s="31"/>
      <c r="G23" s="31"/>
      <c r="H23" s="31"/>
      <c r="I23" s="14"/>
      <c r="J23" s="8"/>
    </row>
    <row r="24" spans="2:14" s="2" customFormat="1" x14ac:dyDescent="0.25">
      <c r="B24" s="6"/>
      <c r="C24" s="23" t="s">
        <v>1471</v>
      </c>
      <c r="D24" s="23"/>
      <c r="E24" s="23"/>
      <c r="F24" s="31"/>
      <c r="G24" s="31"/>
      <c r="H24" s="31"/>
      <c r="I24" s="14"/>
      <c r="J24" s="8"/>
    </row>
    <row r="25" spans="2:14" s="2" customFormat="1" ht="15" customHeight="1" x14ac:dyDescent="0.25">
      <c r="B25" s="6"/>
      <c r="C25" s="520" t="s">
        <v>1473</v>
      </c>
      <c r="D25" s="520"/>
      <c r="E25" s="520"/>
      <c r="F25" s="520"/>
      <c r="G25" s="520"/>
      <c r="H25" s="520"/>
      <c r="I25" s="14"/>
      <c r="J25" s="8"/>
    </row>
    <row r="26" spans="2:14" s="2" customFormat="1" x14ac:dyDescent="0.25">
      <c r="B26" s="6"/>
      <c r="C26" s="520"/>
      <c r="D26" s="520"/>
      <c r="E26" s="520"/>
      <c r="F26" s="520"/>
      <c r="G26" s="520"/>
      <c r="H26" s="520"/>
      <c r="I26" s="14"/>
      <c r="J26" s="8"/>
    </row>
    <row r="27" spans="2:14" s="2" customFormat="1" x14ac:dyDescent="0.25">
      <c r="B27" s="6"/>
      <c r="C27" s="520" t="s">
        <v>1472</v>
      </c>
      <c r="D27" s="520"/>
      <c r="E27" s="520"/>
      <c r="F27" s="520"/>
      <c r="G27" s="520"/>
      <c r="H27" s="520"/>
      <c r="I27" s="14"/>
      <c r="J27" s="8"/>
    </row>
    <row r="28" spans="2:14" s="2" customFormat="1" x14ac:dyDescent="0.25">
      <c r="B28" s="6"/>
      <c r="C28" s="520"/>
      <c r="D28" s="520"/>
      <c r="E28" s="520"/>
      <c r="F28" s="520"/>
      <c r="G28" s="520"/>
      <c r="H28" s="520"/>
      <c r="I28" s="14"/>
      <c r="J28" s="8"/>
    </row>
    <row r="29" spans="2:14" s="2" customFormat="1" x14ac:dyDescent="0.25">
      <c r="B29" s="6"/>
      <c r="C29" s="520" t="s">
        <v>1474</v>
      </c>
      <c r="D29" s="520"/>
      <c r="E29" s="520"/>
      <c r="F29" s="520"/>
      <c r="G29" s="520"/>
      <c r="H29" s="520"/>
      <c r="I29" s="14"/>
      <c r="J29" s="8"/>
    </row>
    <row r="30" spans="2:14" s="2" customFormat="1" x14ac:dyDescent="0.25">
      <c r="B30" s="6"/>
      <c r="C30" s="520"/>
      <c r="D30" s="520"/>
      <c r="E30" s="520"/>
      <c r="F30" s="520"/>
      <c r="G30" s="520"/>
      <c r="H30" s="520"/>
      <c r="I30" s="14"/>
      <c r="J30" s="8"/>
    </row>
    <row r="31" spans="2:14" s="2" customFormat="1" x14ac:dyDescent="0.25">
      <c r="B31" s="6"/>
      <c r="C31" s="23" t="s">
        <v>1478</v>
      </c>
      <c r="D31" s="23"/>
      <c r="E31" s="23"/>
      <c r="F31" s="31"/>
      <c r="G31" s="31"/>
      <c r="H31" s="31"/>
      <c r="I31" s="14"/>
      <c r="J31" s="8"/>
    </row>
    <row r="32" spans="2:14" s="2" customFormat="1" x14ac:dyDescent="0.25">
      <c r="B32" s="6"/>
      <c r="C32" s="23"/>
      <c r="D32" s="23" t="s">
        <v>1475</v>
      </c>
      <c r="E32" s="23"/>
      <c r="F32" s="31"/>
      <c r="G32" s="31"/>
      <c r="H32" s="31"/>
      <c r="I32" s="14"/>
      <c r="J32" s="8"/>
    </row>
    <row r="33" spans="2:20" s="2" customFormat="1" x14ac:dyDescent="0.25">
      <c r="B33" s="6"/>
      <c r="C33" s="23"/>
      <c r="D33" s="23" t="s">
        <v>1476</v>
      </c>
      <c r="E33" s="23"/>
      <c r="F33" s="31"/>
      <c r="G33" s="31"/>
      <c r="H33" s="31"/>
      <c r="I33" s="14"/>
      <c r="J33" s="8"/>
    </row>
    <row r="34" spans="2:20" s="2" customFormat="1" x14ac:dyDescent="0.25">
      <c r="B34" s="6"/>
      <c r="C34" s="23"/>
      <c r="D34" s="23" t="s">
        <v>1477</v>
      </c>
      <c r="E34" s="23"/>
      <c r="F34" s="31"/>
      <c r="G34" s="31"/>
      <c r="H34" s="31"/>
      <c r="I34" s="14"/>
      <c r="J34" s="8"/>
    </row>
    <row r="35" spans="2:20" s="2" customFormat="1" x14ac:dyDescent="0.25">
      <c r="B35" s="6"/>
      <c r="C35" s="23"/>
      <c r="D35" s="22"/>
      <c r="E35" s="22"/>
      <c r="F35" s="14"/>
      <c r="G35" s="14"/>
      <c r="H35" s="14"/>
      <c r="I35" s="14"/>
      <c r="J35" s="8"/>
    </row>
    <row r="36" spans="2:20" s="2" customFormat="1" x14ac:dyDescent="0.25">
      <c r="B36" s="6"/>
      <c r="C36" s="23"/>
      <c r="D36" s="22"/>
      <c r="E36" s="22"/>
      <c r="F36" s="14"/>
      <c r="G36" s="14"/>
      <c r="H36" s="14"/>
      <c r="I36" s="14"/>
      <c r="J36" s="8"/>
    </row>
    <row r="37" spans="2:20" s="2" customFormat="1" x14ac:dyDescent="0.25">
      <c r="B37" s="6"/>
      <c r="C37" s="23"/>
      <c r="D37" s="22"/>
      <c r="E37" s="22"/>
      <c r="F37" s="14"/>
      <c r="G37" s="14"/>
      <c r="H37" s="14"/>
      <c r="I37" s="14"/>
      <c r="J37" s="8"/>
    </row>
    <row r="38" spans="2:20" s="2" customFormat="1" x14ac:dyDescent="0.25">
      <c r="B38" s="6"/>
      <c r="C38" s="23"/>
      <c r="D38" s="22"/>
      <c r="E38" s="22"/>
      <c r="F38" s="14"/>
      <c r="G38" s="14"/>
      <c r="H38" s="14"/>
      <c r="I38" s="14"/>
      <c r="J38" s="8"/>
    </row>
    <row r="39" spans="2:20" s="2" customFormat="1" ht="15.75" thickBot="1" x14ac:dyDescent="0.3">
      <c r="B39" s="18"/>
      <c r="C39" s="32"/>
      <c r="D39" s="33"/>
      <c r="E39" s="19"/>
      <c r="F39" s="19"/>
      <c r="G39" s="19"/>
      <c r="H39" s="19"/>
      <c r="I39" s="19"/>
      <c r="J39" s="20"/>
    </row>
    <row r="40" spans="2:20" ht="15.75" thickBot="1" x14ac:dyDescent="0.3"/>
    <row r="41" spans="2:20" x14ac:dyDescent="0.25">
      <c r="B41" s="3"/>
      <c r="C41" s="4"/>
      <c r="D41" s="4"/>
      <c r="E41" s="4"/>
      <c r="F41" s="4"/>
      <c r="G41" s="4"/>
      <c r="H41" s="4"/>
      <c r="I41" s="4"/>
      <c r="J41" s="5"/>
      <c r="S41" s="2"/>
      <c r="T41" s="2"/>
    </row>
    <row r="42" spans="2:20" x14ac:dyDescent="0.25">
      <c r="B42" s="6"/>
      <c r="C42" s="7"/>
      <c r="D42" s="7"/>
      <c r="E42" s="7"/>
      <c r="F42" s="7"/>
      <c r="G42" s="7"/>
      <c r="H42" s="7"/>
      <c r="I42" s="7"/>
      <c r="J42" s="8"/>
      <c r="S42" s="2"/>
      <c r="T42" s="2"/>
    </row>
    <row r="43" spans="2:20" x14ac:dyDescent="0.25">
      <c r="B43" s="6"/>
      <c r="C43" s="7"/>
      <c r="D43" s="7"/>
      <c r="E43" s="7"/>
      <c r="F43" s="7"/>
      <c r="G43" s="7"/>
      <c r="H43" s="7"/>
      <c r="I43" s="7"/>
      <c r="J43" s="8"/>
      <c r="S43" s="2"/>
      <c r="T43" s="2"/>
    </row>
    <row r="44" spans="2:20" x14ac:dyDescent="0.25">
      <c r="B44" s="6"/>
      <c r="C44" s="7"/>
      <c r="D44" s="7"/>
      <c r="E44" s="7"/>
      <c r="F44" s="7"/>
      <c r="G44" s="7"/>
      <c r="H44" s="7"/>
      <c r="I44" s="7"/>
      <c r="J44" s="8"/>
      <c r="S44" s="2"/>
      <c r="T44" s="2"/>
    </row>
    <row r="45" spans="2:20" x14ac:dyDescent="0.25">
      <c r="B45" s="6"/>
      <c r="C45" s="34" t="s">
        <v>31</v>
      </c>
      <c r="D45" s="7"/>
      <c r="E45" s="7"/>
      <c r="F45" s="35"/>
      <c r="G45" s="7"/>
      <c r="H45" s="7"/>
      <c r="I45" s="7"/>
      <c r="J45" s="8"/>
      <c r="S45" s="2"/>
      <c r="T45" s="2"/>
    </row>
    <row r="46" spans="2:20" x14ac:dyDescent="0.25">
      <c r="B46" s="6"/>
      <c r="C46" s="7"/>
      <c r="D46" s="7"/>
      <c r="E46" s="7"/>
      <c r="F46" s="22"/>
      <c r="G46" s="7"/>
      <c r="H46" s="7"/>
      <c r="I46" s="7"/>
      <c r="J46" s="8"/>
      <c r="S46" s="2"/>
      <c r="T46" s="2"/>
    </row>
    <row r="47" spans="2:20" x14ac:dyDescent="0.25">
      <c r="B47" s="6"/>
      <c r="C47" s="7" t="s">
        <v>32</v>
      </c>
      <c r="D47" s="7"/>
      <c r="E47" s="7"/>
      <c r="F47" s="11"/>
      <c r="G47" s="7" t="s">
        <v>33</v>
      </c>
      <c r="H47" s="11"/>
      <c r="I47" s="11"/>
      <c r="J47" s="8"/>
      <c r="S47" s="2"/>
      <c r="T47" s="2"/>
    </row>
    <row r="48" spans="2:20" x14ac:dyDescent="0.25">
      <c r="B48" s="6"/>
      <c r="C48" s="7" t="s">
        <v>34</v>
      </c>
      <c r="D48" s="7"/>
      <c r="E48" s="7"/>
      <c r="F48" s="11"/>
      <c r="G48" s="7" t="s">
        <v>35</v>
      </c>
      <c r="H48" s="11"/>
      <c r="I48" s="11"/>
      <c r="J48" s="8"/>
      <c r="S48" s="2"/>
      <c r="T48" s="2"/>
    </row>
    <row r="49" spans="2:20" x14ac:dyDescent="0.25">
      <c r="B49" s="6"/>
      <c r="C49" s="7">
        <v>3</v>
      </c>
      <c r="D49" s="7"/>
      <c r="E49" s="7"/>
      <c r="F49" s="11"/>
      <c r="G49" s="7" t="s">
        <v>36</v>
      </c>
      <c r="H49" s="11"/>
      <c r="I49" s="11"/>
      <c r="J49" s="8"/>
      <c r="S49" s="2"/>
      <c r="T49" s="2"/>
    </row>
    <row r="50" spans="2:20" ht="26.25" x14ac:dyDescent="0.25">
      <c r="B50" s="6"/>
      <c r="C50" s="7"/>
      <c r="D50" s="7"/>
      <c r="E50" s="7"/>
      <c r="F50" s="12"/>
      <c r="G50" s="12"/>
      <c r="H50" s="12"/>
      <c r="I50" s="12"/>
      <c r="J50" s="8"/>
      <c r="S50" s="2"/>
      <c r="T50" s="2"/>
    </row>
    <row r="51" spans="2:20" x14ac:dyDescent="0.25">
      <c r="B51" s="6"/>
      <c r="C51" s="22"/>
      <c r="D51" s="7"/>
      <c r="E51" s="7"/>
      <c r="F51" s="7"/>
      <c r="G51" s="7"/>
      <c r="H51" s="7"/>
      <c r="I51" s="7"/>
      <c r="J51" s="8"/>
      <c r="S51" s="2"/>
      <c r="T51" s="2"/>
    </row>
    <row r="52" spans="2:20" x14ac:dyDescent="0.25">
      <c r="B52" s="6"/>
      <c r="C52" s="22"/>
      <c r="D52" s="7"/>
      <c r="E52" s="7"/>
      <c r="F52" s="7"/>
      <c r="G52" s="7"/>
      <c r="H52" s="7"/>
      <c r="I52" s="7"/>
      <c r="J52" s="8"/>
      <c r="S52" s="2"/>
      <c r="T52" s="2"/>
    </row>
    <row r="53" spans="2:20" x14ac:dyDescent="0.25">
      <c r="B53" s="6"/>
      <c r="C53" s="22"/>
      <c r="D53" s="22"/>
      <c r="E53" s="7"/>
      <c r="F53" s="35"/>
      <c r="G53" s="7"/>
      <c r="H53" s="7"/>
      <c r="I53" s="7"/>
      <c r="J53" s="8"/>
      <c r="S53" s="2"/>
      <c r="T53" s="2"/>
    </row>
    <row r="54" spans="2:20" x14ac:dyDescent="0.25">
      <c r="B54" s="6"/>
      <c r="C54" s="22"/>
      <c r="D54" s="22"/>
      <c r="E54" s="7"/>
      <c r="F54" s="7"/>
      <c r="G54" s="7"/>
      <c r="H54" s="7"/>
      <c r="I54" s="7"/>
      <c r="J54" s="8"/>
      <c r="S54" s="2"/>
      <c r="T54" s="2"/>
    </row>
    <row r="55" spans="2:20" x14ac:dyDescent="0.25">
      <c r="B55" s="6"/>
      <c r="C55" s="22"/>
      <c r="D55" s="23"/>
      <c r="E55" s="7"/>
      <c r="F55" s="7"/>
      <c r="G55" s="7"/>
      <c r="H55" s="7"/>
      <c r="I55" s="7"/>
      <c r="J55" s="8"/>
      <c r="S55" s="2"/>
      <c r="T55" s="2"/>
    </row>
    <row r="56" spans="2:20" x14ac:dyDescent="0.25">
      <c r="B56" s="6"/>
      <c r="C56" s="22"/>
      <c r="D56" s="23"/>
      <c r="E56" s="7"/>
      <c r="F56" s="7"/>
      <c r="G56" s="7"/>
      <c r="H56" s="7"/>
      <c r="I56" s="7"/>
      <c r="J56" s="8"/>
      <c r="S56" s="2"/>
      <c r="T56" s="2"/>
    </row>
    <row r="57" spans="2:20" x14ac:dyDescent="0.25">
      <c r="B57" s="6"/>
      <c r="C57" s="22"/>
      <c r="D57" s="23"/>
      <c r="E57" s="24"/>
      <c r="F57" s="24"/>
      <c r="G57" s="24"/>
      <c r="H57" s="24"/>
      <c r="I57" s="24"/>
      <c r="J57" s="25"/>
      <c r="S57" s="2"/>
      <c r="T57" s="2"/>
    </row>
    <row r="58" spans="2:20" x14ac:dyDescent="0.25">
      <c r="B58" s="26"/>
      <c r="C58" s="22"/>
      <c r="D58" s="22"/>
      <c r="E58" s="22"/>
      <c r="F58" s="22"/>
      <c r="G58" s="22"/>
      <c r="H58" s="22"/>
      <c r="I58" s="22"/>
      <c r="J58" s="27"/>
      <c r="S58" s="2"/>
      <c r="T58" s="2"/>
    </row>
    <row r="59" spans="2:20" x14ac:dyDescent="0.25">
      <c r="B59" s="6"/>
      <c r="C59" s="23"/>
      <c r="D59" s="7"/>
      <c r="E59" s="7"/>
      <c r="F59" s="7"/>
      <c r="G59" s="7"/>
      <c r="H59" s="7"/>
      <c r="I59" s="7"/>
      <c r="J59" s="8"/>
      <c r="S59" s="2"/>
      <c r="T59" s="2"/>
    </row>
    <row r="60" spans="2:20" x14ac:dyDescent="0.25">
      <c r="B60" s="6"/>
      <c r="C60" s="22"/>
      <c r="D60" s="23"/>
      <c r="E60" s="24"/>
      <c r="F60" s="28"/>
      <c r="G60" s="28"/>
      <c r="H60" s="28"/>
      <c r="I60" s="28"/>
      <c r="J60" s="8"/>
      <c r="S60" s="2"/>
      <c r="T60" s="2"/>
    </row>
    <row r="61" spans="2:20" x14ac:dyDescent="0.25">
      <c r="B61" s="6"/>
      <c r="C61" s="22"/>
      <c r="D61" s="23"/>
      <c r="E61" s="24"/>
      <c r="F61" s="28"/>
      <c r="G61" s="28"/>
      <c r="H61" s="28"/>
      <c r="I61" s="28"/>
      <c r="J61" s="8"/>
      <c r="S61" s="2"/>
      <c r="T61" s="2"/>
    </row>
    <row r="62" spans="2:20" x14ac:dyDescent="0.25">
      <c r="B62" s="30"/>
      <c r="C62" s="23"/>
      <c r="D62" s="7"/>
      <c r="E62" s="24"/>
      <c r="F62" s="31"/>
      <c r="G62" s="31"/>
      <c r="H62" s="31"/>
      <c r="I62" s="31"/>
      <c r="J62" s="25"/>
      <c r="S62" s="2"/>
      <c r="T62" s="2"/>
    </row>
    <row r="63" spans="2:20" x14ac:dyDescent="0.25">
      <c r="B63" s="30"/>
      <c r="C63" s="23"/>
      <c r="D63" s="7"/>
      <c r="E63" s="24"/>
      <c r="F63" s="31"/>
      <c r="G63" s="31"/>
      <c r="H63" s="31"/>
      <c r="I63" s="31"/>
      <c r="J63" s="25"/>
      <c r="S63" s="2"/>
      <c r="T63" s="2"/>
    </row>
    <row r="64" spans="2:20" x14ac:dyDescent="0.25">
      <c r="B64" s="30"/>
      <c r="C64" s="23"/>
      <c r="D64" s="7"/>
      <c r="E64" s="24"/>
      <c r="F64" s="31"/>
      <c r="G64" s="31"/>
      <c r="H64" s="31"/>
      <c r="I64" s="31"/>
      <c r="J64" s="25"/>
      <c r="S64" s="2"/>
      <c r="T64" s="2"/>
    </row>
    <row r="65" spans="2:20" x14ac:dyDescent="0.25">
      <c r="B65" s="30"/>
      <c r="C65" s="23"/>
      <c r="D65" s="7"/>
      <c r="E65" s="24"/>
      <c r="F65" s="31"/>
      <c r="G65" s="31"/>
      <c r="H65" s="31"/>
      <c r="I65" s="31"/>
      <c r="J65" s="25"/>
      <c r="S65" s="2"/>
      <c r="T65" s="2"/>
    </row>
    <row r="66" spans="2:20" x14ac:dyDescent="0.25">
      <c r="B66" s="30"/>
      <c r="C66" s="23"/>
      <c r="D66" s="7"/>
      <c r="E66" s="24"/>
      <c r="F66" s="31"/>
      <c r="G66" s="31"/>
      <c r="H66" s="31"/>
      <c r="I66" s="31"/>
      <c r="J66" s="25"/>
      <c r="S66" s="2"/>
      <c r="T66" s="2"/>
    </row>
    <row r="67" spans="2:20" x14ac:dyDescent="0.25">
      <c r="B67" s="30"/>
      <c r="C67" s="23"/>
      <c r="D67" s="7"/>
      <c r="E67" s="24"/>
      <c r="F67" s="31"/>
      <c r="G67" s="31"/>
      <c r="H67" s="31"/>
      <c r="I67" s="31"/>
      <c r="J67" s="25"/>
      <c r="S67" s="2"/>
      <c r="T67" s="2"/>
    </row>
    <row r="68" spans="2:20" x14ac:dyDescent="0.25">
      <c r="B68" s="30"/>
      <c r="C68" s="23"/>
      <c r="D68" s="7"/>
      <c r="E68" s="24"/>
      <c r="F68" s="31"/>
      <c r="G68" s="31"/>
      <c r="H68" s="31"/>
      <c r="I68" s="31"/>
      <c r="J68" s="25"/>
      <c r="S68" s="2"/>
      <c r="T68" s="2"/>
    </row>
    <row r="69" spans="2:20" x14ac:dyDescent="0.25">
      <c r="B69" s="6"/>
      <c r="C69" s="22"/>
      <c r="D69" s="22"/>
      <c r="E69" s="7"/>
      <c r="F69" s="14"/>
      <c r="G69" s="14"/>
      <c r="H69" s="14"/>
      <c r="I69" s="14"/>
      <c r="J69" s="8"/>
      <c r="S69" s="2"/>
      <c r="T69" s="2"/>
    </row>
    <row r="70" spans="2:20" ht="15.75" thickBot="1" x14ac:dyDescent="0.3">
      <c r="B70" s="18"/>
      <c r="C70" s="32"/>
      <c r="D70" s="33"/>
      <c r="E70" s="33"/>
      <c r="F70" s="36"/>
      <c r="G70" s="36"/>
      <c r="H70" s="36"/>
      <c r="I70" s="36"/>
      <c r="J70" s="20"/>
      <c r="S70" s="2"/>
      <c r="T70" s="2"/>
    </row>
  </sheetData>
  <mergeCells count="3">
    <mergeCell ref="C25:H26"/>
    <mergeCell ref="C27:H28"/>
    <mergeCell ref="C29:H30"/>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8"/>
  <sheetViews>
    <sheetView zoomScale="80" zoomScaleNormal="80" workbookViewId="0">
      <selection activeCell="B2" sqref="B2"/>
    </sheetView>
  </sheetViews>
  <sheetFormatPr baseColWidth="10" defaultColWidth="9.140625"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521" t="s">
        <v>37</v>
      </c>
      <c r="B1" s="522"/>
      <c r="C1" s="522"/>
    </row>
    <row r="2" spans="1:31" ht="31.5" x14ac:dyDescent="0.5">
      <c r="A2" s="38" t="s">
        <v>24</v>
      </c>
      <c r="B2" s="39"/>
      <c r="C2" s="39"/>
    </row>
    <row r="3" spans="1:31" x14ac:dyDescent="0.25">
      <c r="A3" s="21"/>
    </row>
    <row r="4" spans="1:31" s="46" customFormat="1" ht="18.75" x14ac:dyDescent="0.25">
      <c r="A4" s="42"/>
      <c r="B4" s="43"/>
      <c r="C4" s="44" t="s">
        <v>38</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39</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40</v>
      </c>
      <c r="B6" s="52"/>
      <c r="C6" s="53"/>
    </row>
    <row r="7" spans="1:31" ht="60" x14ac:dyDescent="0.25">
      <c r="A7" s="54"/>
      <c r="B7" s="55" t="s">
        <v>41</v>
      </c>
      <c r="C7" s="56" t="s">
        <v>42</v>
      </c>
    </row>
    <row r="8" spans="1:31" ht="14.45" customHeight="1" x14ac:dyDescent="0.25">
      <c r="A8" s="52" t="s">
        <v>43</v>
      </c>
      <c r="B8" s="52"/>
      <c r="C8" s="53"/>
    </row>
    <row r="9" spans="1:31" ht="23.25" customHeight="1" x14ac:dyDescent="0.25">
      <c r="A9" s="57"/>
      <c r="B9" s="55" t="s">
        <v>44</v>
      </c>
      <c r="C9" s="58" t="s">
        <v>1450</v>
      </c>
    </row>
    <row r="10" spans="1:31" ht="14.45" customHeight="1" x14ac:dyDescent="0.25">
      <c r="A10" s="52" t="s">
        <v>45</v>
      </c>
      <c r="B10" s="52"/>
      <c r="C10" s="53"/>
    </row>
    <row r="11" spans="1:31" ht="23.25" customHeight="1" x14ac:dyDescent="0.25">
      <c r="A11" s="57"/>
      <c r="B11" s="55" t="s">
        <v>46</v>
      </c>
      <c r="C11" s="58" t="s">
        <v>47</v>
      </c>
    </row>
    <row r="12" spans="1:31" ht="14.45" customHeight="1" x14ac:dyDescent="0.25">
      <c r="A12" s="52" t="s">
        <v>48</v>
      </c>
      <c r="B12" s="52"/>
      <c r="C12" s="53"/>
    </row>
    <row r="13" spans="1:31" ht="30" x14ac:dyDescent="0.25">
      <c r="A13" s="54"/>
      <c r="B13" s="55" t="s">
        <v>49</v>
      </c>
      <c r="C13" s="56" t="s">
        <v>50</v>
      </c>
    </row>
    <row r="14" spans="1:31" ht="14.45" customHeight="1" x14ac:dyDescent="0.25">
      <c r="A14" s="52" t="s">
        <v>51</v>
      </c>
      <c r="B14" s="52"/>
      <c r="C14" s="53"/>
    </row>
    <row r="15" spans="1:31" ht="38.25" customHeight="1" x14ac:dyDescent="0.25">
      <c r="A15" s="54"/>
      <c r="B15" s="55" t="s">
        <v>52</v>
      </c>
      <c r="C15" s="58" t="s">
        <v>53</v>
      </c>
    </row>
    <row r="16" spans="1:31" ht="14.45" customHeight="1" x14ac:dyDescent="0.25">
      <c r="A16" s="52" t="s">
        <v>54</v>
      </c>
      <c r="B16" s="52"/>
      <c r="C16" s="53"/>
    </row>
    <row r="17" spans="1:31" ht="26.25" customHeight="1" x14ac:dyDescent="0.25">
      <c r="A17" s="54"/>
      <c r="B17" s="55" t="s">
        <v>55</v>
      </c>
      <c r="C17" s="58" t="s">
        <v>56</v>
      </c>
    </row>
    <row r="18" spans="1:31" ht="14.45" customHeight="1" x14ac:dyDescent="0.25">
      <c r="A18" s="52" t="s">
        <v>57</v>
      </c>
      <c r="B18" s="52"/>
      <c r="C18" s="53"/>
    </row>
    <row r="19" spans="1:31" ht="40.5" customHeight="1" x14ac:dyDescent="0.25">
      <c r="A19" s="54"/>
      <c r="B19" s="55" t="s">
        <v>58</v>
      </c>
      <c r="C19" s="56" t="s">
        <v>59</v>
      </c>
      <c r="D19" s="59"/>
    </row>
    <row r="20" spans="1:31" s="51" customFormat="1" ht="18.75" x14ac:dyDescent="0.25">
      <c r="A20" s="47" t="s">
        <v>60</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61</v>
      </c>
      <c r="B21" s="52"/>
      <c r="C21" s="53"/>
    </row>
    <row r="22" spans="1:31" ht="42.6" customHeight="1" x14ac:dyDescent="0.25">
      <c r="A22" s="57"/>
      <c r="B22" s="55" t="s">
        <v>62</v>
      </c>
      <c r="C22" s="56" t="s">
        <v>63</v>
      </c>
    </row>
    <row r="23" spans="1:31" ht="14.45" customHeight="1" x14ac:dyDescent="0.25">
      <c r="A23" s="52" t="s">
        <v>64</v>
      </c>
      <c r="B23" s="52"/>
      <c r="C23" s="53"/>
      <c r="D23" s="59"/>
    </row>
    <row r="24" spans="1:31" ht="30" x14ac:dyDescent="0.25">
      <c r="A24" s="54"/>
      <c r="B24" s="55" t="s">
        <v>65</v>
      </c>
      <c r="C24" s="58" t="s">
        <v>2093</v>
      </c>
      <c r="D24" s="59"/>
    </row>
    <row r="25" spans="1:31" ht="14.45" customHeight="1" x14ac:dyDescent="0.25">
      <c r="A25" s="166" t="s">
        <v>1456</v>
      </c>
      <c r="B25" s="52"/>
      <c r="C25" s="53"/>
      <c r="D25" s="59"/>
    </row>
    <row r="26" spans="1:31" ht="38.25" customHeight="1" x14ac:dyDescent="0.25">
      <c r="A26" s="54"/>
      <c r="B26" s="55" t="s">
        <v>66</v>
      </c>
      <c r="C26" s="58" t="s">
        <v>67</v>
      </c>
      <c r="D26" s="59"/>
    </row>
    <row r="27" spans="1:31" ht="14.45" customHeight="1" x14ac:dyDescent="0.25">
      <c r="A27" s="52" t="s">
        <v>68</v>
      </c>
      <c r="B27" s="52"/>
      <c r="C27" s="53"/>
    </row>
    <row r="28" spans="1:31" ht="34.5" customHeight="1" x14ac:dyDescent="0.25">
      <c r="A28" s="54"/>
      <c r="B28" s="55" t="s">
        <v>69</v>
      </c>
      <c r="C28" s="58" t="s">
        <v>70</v>
      </c>
    </row>
    <row r="29" spans="1:31" x14ac:dyDescent="0.25">
      <c r="A29" s="166" t="s">
        <v>1453</v>
      </c>
      <c r="B29" s="166"/>
      <c r="C29" s="167"/>
    </row>
    <row r="30" spans="1:31" ht="60" x14ac:dyDescent="0.25">
      <c r="A30" s="168"/>
      <c r="B30" s="169" t="s">
        <v>1451</v>
      </c>
      <c r="C30" s="58" t="s">
        <v>2094</v>
      </c>
    </row>
    <row r="31" spans="1:31" x14ac:dyDescent="0.25">
      <c r="A31" s="166" t="s">
        <v>1452</v>
      </c>
      <c r="B31" s="166"/>
      <c r="C31" s="167"/>
    </row>
    <row r="32" spans="1:31" ht="30" x14ac:dyDescent="0.25">
      <c r="A32" s="168"/>
      <c r="B32" s="169" t="s">
        <v>1454</v>
      </c>
      <c r="C32" s="58" t="s">
        <v>1455</v>
      </c>
    </row>
    <row r="33" spans="1:3" x14ac:dyDescent="0.25">
      <c r="A33" s="166" t="s">
        <v>1457</v>
      </c>
      <c r="B33" s="166"/>
      <c r="C33" s="167"/>
    </row>
    <row r="34" spans="1:3" ht="30" x14ac:dyDescent="0.25">
      <c r="A34" s="168"/>
      <c r="B34" s="169" t="s">
        <v>1461</v>
      </c>
      <c r="C34" s="58" t="s">
        <v>1460</v>
      </c>
    </row>
    <row r="38" spans="1:3" x14ac:dyDescent="0.25">
      <c r="C38" s="170"/>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46C0A"/>
    <pageSetUpPr fitToPage="1"/>
  </sheetPr>
  <dimension ref="A1:AMK365"/>
  <sheetViews>
    <sheetView tabSelected="1" topLeftCell="B1" zoomScale="80" zoomScaleNormal="80" workbookViewId="0">
      <selection activeCell="C27" sqref="C27:C28"/>
    </sheetView>
  </sheetViews>
  <sheetFormatPr baseColWidth="10" defaultColWidth="8.85546875" defaultRowHeight="15" outlineLevelRow="1" x14ac:dyDescent="0.25"/>
  <cols>
    <col min="1" max="1" width="13.28515625" style="452" customWidth="1"/>
    <col min="2" max="2" width="60.7109375" style="452" customWidth="1"/>
    <col min="3" max="4" width="40.7109375" style="452" customWidth="1"/>
    <col min="5" max="5" width="6.7109375" style="452" customWidth="1"/>
    <col min="6" max="6" width="41.7109375" style="452" customWidth="1"/>
    <col min="7" max="7" width="41.7109375" style="449" customWidth="1"/>
    <col min="8" max="8" width="7.28515625" style="452" customWidth="1"/>
    <col min="9" max="9" width="71.85546875" style="452" customWidth="1"/>
    <col min="10" max="11" width="47.7109375" style="452" customWidth="1"/>
    <col min="12" max="12" width="7.28515625" style="452" customWidth="1"/>
    <col min="13" max="13" width="25.7109375" style="452" customWidth="1"/>
    <col min="14" max="14" width="25.7109375" style="449" customWidth="1"/>
    <col min="15" max="1025" width="8.85546875" style="473" customWidth="1"/>
    <col min="1026" max="16384" width="8.85546875" style="494"/>
  </cols>
  <sheetData>
    <row r="1" spans="1:13" ht="29.1" customHeight="1" x14ac:dyDescent="0.25">
      <c r="A1" s="448" t="s">
        <v>1408</v>
      </c>
      <c r="B1" s="448"/>
      <c r="C1" s="449"/>
      <c r="D1" s="449"/>
      <c r="E1" s="449"/>
      <c r="F1" s="450" t="s">
        <v>1929</v>
      </c>
      <c r="H1" s="449"/>
      <c r="I1" s="448"/>
      <c r="J1" s="449"/>
      <c r="K1" s="449"/>
      <c r="L1" s="449"/>
      <c r="M1" s="449"/>
    </row>
    <row r="2" spans="1:13" ht="13.9" customHeight="1" thickBot="1" x14ac:dyDescent="0.3">
      <c r="A2" s="449"/>
      <c r="B2" s="451"/>
      <c r="C2" s="451"/>
      <c r="D2" s="449"/>
      <c r="E2" s="449"/>
      <c r="F2" s="449"/>
      <c r="H2" s="449"/>
      <c r="L2" s="449"/>
      <c r="M2" s="449"/>
    </row>
    <row r="3" spans="1:13" ht="17.850000000000001" customHeight="1" thickBot="1" x14ac:dyDescent="0.3">
      <c r="A3" s="453"/>
      <c r="B3" s="454" t="s">
        <v>71</v>
      </c>
      <c r="C3" s="455" t="s">
        <v>214</v>
      </c>
      <c r="D3" s="453"/>
      <c r="E3" s="453"/>
      <c r="F3" s="449"/>
      <c r="G3" s="453"/>
      <c r="H3" s="449"/>
      <c r="L3" s="449"/>
      <c r="M3" s="449"/>
    </row>
    <row r="4" spans="1:13" ht="13.9" customHeight="1" thickBot="1" x14ac:dyDescent="0.3">
      <c r="H4" s="449"/>
      <c r="L4" s="449"/>
      <c r="M4" s="449"/>
    </row>
    <row r="5" spans="1:13" ht="17.850000000000001" customHeight="1" x14ac:dyDescent="0.25">
      <c r="A5" s="456"/>
      <c r="B5" s="457" t="s">
        <v>73</v>
      </c>
      <c r="C5" s="456"/>
      <c r="E5" s="458"/>
      <c r="F5" s="458"/>
      <c r="H5" s="449"/>
      <c r="L5" s="449"/>
      <c r="M5" s="449"/>
    </row>
    <row r="6" spans="1:13" ht="14.85" customHeight="1" x14ac:dyDescent="0.25">
      <c r="B6" s="459" t="s">
        <v>74</v>
      </c>
      <c r="H6" s="449"/>
      <c r="L6" s="449"/>
      <c r="M6" s="449"/>
    </row>
    <row r="7" spans="1:13" ht="14.85" customHeight="1" x14ac:dyDescent="0.25">
      <c r="B7" s="459" t="s">
        <v>75</v>
      </c>
      <c r="H7" s="449"/>
      <c r="L7" s="449"/>
      <c r="M7" s="449"/>
    </row>
    <row r="8" spans="1:13" ht="14.85" customHeight="1" x14ac:dyDescent="0.25">
      <c r="B8" s="459" t="s">
        <v>76</v>
      </c>
      <c r="F8" s="452" t="s">
        <v>77</v>
      </c>
      <c r="H8" s="449"/>
      <c r="L8" s="449"/>
      <c r="M8" s="449"/>
    </row>
    <row r="9" spans="1:13" ht="14.85" customHeight="1" x14ac:dyDescent="0.25">
      <c r="B9" s="459" t="s">
        <v>78</v>
      </c>
      <c r="H9" s="449"/>
      <c r="L9" s="449"/>
      <c r="M9" s="449"/>
    </row>
    <row r="10" spans="1:13" ht="14.85" customHeight="1" x14ac:dyDescent="0.25">
      <c r="B10" s="459" t="s">
        <v>79</v>
      </c>
      <c r="H10" s="449"/>
      <c r="L10" s="449"/>
      <c r="M10" s="449"/>
    </row>
    <row r="11" spans="1:13" ht="14.85" customHeight="1" thickBot="1" x14ac:dyDescent="0.3">
      <c r="B11" s="460" t="s">
        <v>80</v>
      </c>
      <c r="H11" s="449"/>
      <c r="L11" s="449"/>
      <c r="M11" s="449"/>
    </row>
    <row r="12" spans="1:13" ht="13.9" customHeight="1" x14ac:dyDescent="0.25">
      <c r="B12" s="461"/>
      <c r="H12" s="449"/>
      <c r="L12" s="449"/>
      <c r="M12" s="449"/>
    </row>
    <row r="13" spans="1:13" ht="34.35" customHeight="1" x14ac:dyDescent="0.25">
      <c r="A13" s="462" t="s">
        <v>81</v>
      </c>
      <c r="B13" s="462" t="s">
        <v>74</v>
      </c>
      <c r="C13" s="463"/>
      <c r="D13" s="463"/>
      <c r="E13" s="463"/>
      <c r="F13" s="463"/>
      <c r="G13" s="464"/>
      <c r="H13" s="449"/>
      <c r="L13" s="449"/>
      <c r="M13" s="449"/>
    </row>
    <row r="14" spans="1:13" ht="14.85" customHeight="1" x14ac:dyDescent="0.25">
      <c r="A14" s="452" t="s">
        <v>82</v>
      </c>
      <c r="B14" s="465" t="s">
        <v>0</v>
      </c>
      <c r="C14" s="452" t="s">
        <v>549</v>
      </c>
      <c r="E14" s="458"/>
      <c r="F14" s="458"/>
      <c r="H14" s="449"/>
      <c r="L14" s="449"/>
      <c r="M14" s="449"/>
    </row>
    <row r="15" spans="1:13" ht="14.85" customHeight="1" x14ac:dyDescent="0.25">
      <c r="A15" s="452" t="s">
        <v>84</v>
      </c>
      <c r="B15" s="465" t="s">
        <v>85</v>
      </c>
      <c r="C15" s="452" t="s">
        <v>3255</v>
      </c>
      <c r="E15" s="458"/>
      <c r="F15" s="458"/>
      <c r="H15" s="449"/>
      <c r="L15" s="449"/>
      <c r="M15" s="449"/>
    </row>
    <row r="16" spans="1:13" ht="14.85" customHeight="1" x14ac:dyDescent="0.25">
      <c r="A16" s="452" t="s">
        <v>86</v>
      </c>
      <c r="B16" s="465" t="s">
        <v>87</v>
      </c>
      <c r="C16" s="452" t="s">
        <v>3256</v>
      </c>
      <c r="E16" s="458"/>
      <c r="F16" s="458"/>
      <c r="H16" s="449"/>
      <c r="L16" s="449"/>
      <c r="M16" s="449"/>
    </row>
    <row r="17" spans="1:13" ht="14.85" customHeight="1" x14ac:dyDescent="0.25">
      <c r="A17" s="452" t="s">
        <v>88</v>
      </c>
      <c r="B17" s="465" t="s">
        <v>89</v>
      </c>
      <c r="C17" s="452" t="s">
        <v>3257</v>
      </c>
      <c r="E17" s="458"/>
      <c r="F17" s="458"/>
      <c r="H17" s="449"/>
      <c r="L17" s="449"/>
      <c r="M17" s="449"/>
    </row>
    <row r="18" spans="1:13" ht="14.85" hidden="1" customHeight="1" outlineLevel="1" x14ac:dyDescent="0.25">
      <c r="A18" s="452" t="s">
        <v>90</v>
      </c>
      <c r="B18" s="466" t="s">
        <v>91</v>
      </c>
      <c r="E18" s="458"/>
      <c r="F18" s="458"/>
      <c r="H18" s="449"/>
      <c r="L18" s="449"/>
      <c r="M18" s="449"/>
    </row>
    <row r="19" spans="1:13" ht="14.85" hidden="1" customHeight="1" outlineLevel="1" x14ac:dyDescent="0.25">
      <c r="A19" s="452" t="s">
        <v>92</v>
      </c>
      <c r="B19" s="466" t="s">
        <v>93</v>
      </c>
      <c r="E19" s="458"/>
      <c r="F19" s="458"/>
      <c r="H19" s="449"/>
      <c r="L19" s="449"/>
      <c r="M19" s="449"/>
    </row>
    <row r="20" spans="1:13" ht="14.85" hidden="1" customHeight="1" outlineLevel="1" x14ac:dyDescent="0.25">
      <c r="A20" s="452" t="s">
        <v>94</v>
      </c>
      <c r="B20" s="466"/>
      <c r="E20" s="458"/>
      <c r="F20" s="458"/>
      <c r="H20" s="449"/>
      <c r="L20" s="449"/>
      <c r="M20" s="449"/>
    </row>
    <row r="21" spans="1:13" ht="14.85" hidden="1" customHeight="1" outlineLevel="1" x14ac:dyDescent="0.25">
      <c r="A21" s="452" t="s">
        <v>95</v>
      </c>
      <c r="B21" s="466"/>
      <c r="E21" s="458"/>
      <c r="F21" s="458"/>
      <c r="H21" s="449"/>
      <c r="L21" s="449"/>
      <c r="M21" s="449"/>
    </row>
    <row r="22" spans="1:13" ht="14.85" hidden="1" customHeight="1" outlineLevel="1" x14ac:dyDescent="0.25">
      <c r="A22" s="452" t="s">
        <v>96</v>
      </c>
      <c r="B22" s="466"/>
      <c r="E22" s="458"/>
      <c r="F22" s="458"/>
      <c r="H22" s="449"/>
      <c r="L22" s="449"/>
      <c r="M22" s="449"/>
    </row>
    <row r="23" spans="1:13" ht="14.85" hidden="1" customHeight="1" outlineLevel="1" x14ac:dyDescent="0.25">
      <c r="A23" s="452" t="s">
        <v>97</v>
      </c>
      <c r="B23" s="466"/>
      <c r="E23" s="458"/>
      <c r="F23" s="458"/>
      <c r="H23" s="449"/>
      <c r="L23" s="449"/>
      <c r="M23" s="449"/>
    </row>
    <row r="24" spans="1:13" ht="14.85" hidden="1" customHeight="1" outlineLevel="1" x14ac:dyDescent="0.25">
      <c r="A24" s="452" t="s">
        <v>98</v>
      </c>
      <c r="B24" s="466"/>
      <c r="E24" s="458"/>
      <c r="F24" s="458"/>
      <c r="H24" s="449"/>
      <c r="L24" s="449"/>
      <c r="M24" s="449"/>
    </row>
    <row r="25" spans="1:13" ht="14.85" hidden="1" customHeight="1" outlineLevel="1" x14ac:dyDescent="0.25">
      <c r="A25" s="452" t="s">
        <v>99</v>
      </c>
      <c r="B25" s="466"/>
      <c r="E25" s="458"/>
      <c r="F25" s="458"/>
      <c r="H25" s="449"/>
      <c r="L25" s="449"/>
      <c r="M25" s="449"/>
    </row>
    <row r="26" spans="1:13" ht="17.850000000000001" customHeight="1" collapsed="1" x14ac:dyDescent="0.25">
      <c r="A26" s="463"/>
      <c r="B26" s="462" t="s">
        <v>75</v>
      </c>
      <c r="C26" s="463"/>
      <c r="D26" s="463"/>
      <c r="E26" s="463"/>
      <c r="F26" s="463"/>
      <c r="G26" s="464"/>
      <c r="H26" s="449"/>
      <c r="L26" s="449"/>
      <c r="M26" s="449"/>
    </row>
    <row r="27" spans="1:13" ht="14.85" customHeight="1" x14ac:dyDescent="0.25">
      <c r="A27" s="452" t="s">
        <v>100</v>
      </c>
      <c r="B27" s="467" t="s">
        <v>101</v>
      </c>
      <c r="C27" s="501" t="s">
        <v>3258</v>
      </c>
      <c r="H27" s="449"/>
      <c r="L27" s="449"/>
      <c r="M27" s="449"/>
    </row>
    <row r="28" spans="1:13" ht="14.85" customHeight="1" x14ac:dyDescent="0.25">
      <c r="A28" s="452" t="s">
        <v>102</v>
      </c>
      <c r="B28" s="467" t="s">
        <v>103</v>
      </c>
      <c r="C28" s="501" t="s">
        <v>3258</v>
      </c>
      <c r="H28" s="449"/>
      <c r="L28" s="449"/>
      <c r="M28" s="449"/>
    </row>
    <row r="29" spans="1:13" ht="28.35" customHeight="1" x14ac:dyDescent="0.25">
      <c r="A29" s="452" t="s">
        <v>104</v>
      </c>
      <c r="B29" s="467" t="s">
        <v>105</v>
      </c>
      <c r="C29" s="452" t="s">
        <v>106</v>
      </c>
      <c r="H29" s="449"/>
      <c r="L29" s="449"/>
      <c r="M29" s="449"/>
    </row>
    <row r="30" spans="1:13" ht="14.85" customHeight="1" outlineLevel="1" x14ac:dyDescent="0.25">
      <c r="A30" s="452" t="s">
        <v>107</v>
      </c>
      <c r="B30" s="467"/>
      <c r="H30" s="449"/>
      <c r="L30" s="449"/>
      <c r="M30" s="449"/>
    </row>
    <row r="31" spans="1:13" ht="14.85" customHeight="1" outlineLevel="1" x14ac:dyDescent="0.25">
      <c r="A31" s="452" t="s">
        <v>108</v>
      </c>
      <c r="B31" s="467"/>
      <c r="H31" s="449"/>
      <c r="L31" s="449"/>
      <c r="M31" s="449"/>
    </row>
    <row r="32" spans="1:13" ht="14.85" customHeight="1" outlineLevel="1" x14ac:dyDescent="0.25">
      <c r="A32" s="452" t="s">
        <v>109</v>
      </c>
      <c r="B32" s="467"/>
      <c r="H32" s="449"/>
      <c r="L32" s="449"/>
      <c r="M32" s="449"/>
    </row>
    <row r="33" spans="1:13" ht="14.85" customHeight="1" outlineLevel="1" x14ac:dyDescent="0.25">
      <c r="A33" s="452" t="s">
        <v>110</v>
      </c>
      <c r="B33" s="467"/>
      <c r="H33" s="449"/>
      <c r="L33" s="449"/>
      <c r="M33" s="449"/>
    </row>
    <row r="34" spans="1:13" ht="14.85" customHeight="1" outlineLevel="1" x14ac:dyDescent="0.25">
      <c r="A34" s="452" t="s">
        <v>111</v>
      </c>
      <c r="B34" s="467"/>
      <c r="H34" s="449"/>
      <c r="L34" s="449"/>
      <c r="M34" s="449"/>
    </row>
    <row r="35" spans="1:13" ht="14.85" customHeight="1" outlineLevel="1" x14ac:dyDescent="0.25">
      <c r="A35" s="452" t="s">
        <v>112</v>
      </c>
      <c r="B35" s="465"/>
      <c r="H35" s="449"/>
      <c r="L35" s="449"/>
      <c r="M35" s="449"/>
    </row>
    <row r="36" spans="1:13" ht="17.850000000000001" customHeight="1" x14ac:dyDescent="0.25">
      <c r="A36" s="462"/>
      <c r="B36" s="462" t="s">
        <v>76</v>
      </c>
      <c r="C36" s="462"/>
      <c r="D36" s="463"/>
      <c r="E36" s="463"/>
      <c r="F36" s="463"/>
      <c r="G36" s="464"/>
      <c r="H36" s="449"/>
      <c r="L36" s="449"/>
      <c r="M36" s="449"/>
    </row>
    <row r="37" spans="1:13" ht="15" customHeight="1" x14ac:dyDescent="0.25">
      <c r="A37" s="468"/>
      <c r="B37" s="469" t="s">
        <v>113</v>
      </c>
      <c r="C37" s="468" t="s">
        <v>114</v>
      </c>
      <c r="D37" s="470"/>
      <c r="E37" s="470"/>
      <c r="F37" s="470"/>
      <c r="G37" s="471"/>
      <c r="H37" s="449"/>
      <c r="L37" s="449"/>
      <c r="M37" s="449"/>
    </row>
    <row r="38" spans="1:13" ht="14.85" customHeight="1" x14ac:dyDescent="0.25">
      <c r="A38" s="452" t="s">
        <v>4</v>
      </c>
      <c r="B38" s="452" t="s">
        <v>1257</v>
      </c>
      <c r="C38" s="503">
        <v>16754.591372999999</v>
      </c>
      <c r="H38" s="449"/>
      <c r="L38" s="449"/>
      <c r="M38" s="449"/>
    </row>
    <row r="39" spans="1:13" ht="14.85" customHeight="1" x14ac:dyDescent="0.25">
      <c r="A39" s="452" t="s">
        <v>115</v>
      </c>
      <c r="B39" s="452" t="s">
        <v>116</v>
      </c>
      <c r="C39" s="503">
        <v>16368.746182000001</v>
      </c>
      <c r="H39" s="449"/>
      <c r="L39" s="449"/>
      <c r="M39" s="449"/>
    </row>
    <row r="40" spans="1:13" ht="14.85" customHeight="1" outlineLevel="1" x14ac:dyDescent="0.25">
      <c r="A40" s="452" t="s">
        <v>117</v>
      </c>
      <c r="B40" s="466" t="s">
        <v>118</v>
      </c>
      <c r="C40" s="503">
        <v>18107.318457000001</v>
      </c>
      <c r="H40" s="449"/>
      <c r="L40" s="449"/>
      <c r="M40" s="449"/>
    </row>
    <row r="41" spans="1:13" ht="14.85" customHeight="1" outlineLevel="1" x14ac:dyDescent="0.25">
      <c r="A41" s="452" t="s">
        <v>120</v>
      </c>
      <c r="B41" s="466" t="s">
        <v>121</v>
      </c>
      <c r="C41" s="503">
        <v>17360.611036999999</v>
      </c>
      <c r="H41" s="449"/>
      <c r="L41" s="449"/>
      <c r="M41" s="449"/>
    </row>
    <row r="42" spans="1:13" ht="14.85" customHeight="1" outlineLevel="1" x14ac:dyDescent="0.25">
      <c r="A42" s="452" t="s">
        <v>122</v>
      </c>
      <c r="B42" s="466"/>
      <c r="C42" s="472"/>
      <c r="H42" s="449"/>
      <c r="L42" s="449"/>
      <c r="M42" s="449"/>
    </row>
    <row r="43" spans="1:13" ht="13.9" customHeight="1" outlineLevel="1" x14ac:dyDescent="0.25">
      <c r="A43" s="473" t="s">
        <v>1479</v>
      </c>
      <c r="H43" s="449"/>
      <c r="L43" s="449"/>
      <c r="M43" s="449"/>
    </row>
    <row r="44" spans="1:13" ht="15" customHeight="1" x14ac:dyDescent="0.25">
      <c r="A44" s="468"/>
      <c r="B44" s="469" t="s">
        <v>123</v>
      </c>
      <c r="C44" s="468" t="s">
        <v>1258</v>
      </c>
      <c r="D44" s="468" t="s">
        <v>124</v>
      </c>
      <c r="E44" s="470"/>
      <c r="F44" s="471" t="s">
        <v>125</v>
      </c>
      <c r="G44" s="471" t="s">
        <v>126</v>
      </c>
      <c r="H44" s="449"/>
      <c r="L44" s="449"/>
      <c r="M44" s="449"/>
    </row>
    <row r="45" spans="1:13" ht="14.85" customHeight="1" x14ac:dyDescent="0.25">
      <c r="A45" s="452" t="s">
        <v>8</v>
      </c>
      <c r="B45" s="452" t="s">
        <v>127</v>
      </c>
      <c r="C45" s="504"/>
      <c r="D45" s="504">
        <v>2.3572067567661181E-2</v>
      </c>
      <c r="E45" s="504"/>
      <c r="F45" s="504" t="s">
        <v>1243</v>
      </c>
      <c r="G45" s="501" t="s">
        <v>1243</v>
      </c>
      <c r="H45" s="449"/>
      <c r="L45" s="449"/>
      <c r="M45" s="449"/>
    </row>
    <row r="46" spans="1:13" ht="14.85" customHeight="1" outlineLevel="1" x14ac:dyDescent="0.25">
      <c r="A46" s="452" t="s">
        <v>128</v>
      </c>
      <c r="B46" s="466" t="s">
        <v>129</v>
      </c>
      <c r="C46" s="504"/>
      <c r="D46" s="504"/>
      <c r="E46" s="504"/>
      <c r="F46" s="504"/>
      <c r="G46" s="513"/>
      <c r="H46" s="449"/>
      <c r="L46" s="449"/>
      <c r="M46" s="449"/>
    </row>
    <row r="47" spans="1:13" ht="14.85" customHeight="1" outlineLevel="1" x14ac:dyDescent="0.25">
      <c r="A47" s="452" t="s">
        <v>130</v>
      </c>
      <c r="B47" s="466" t="s">
        <v>131</v>
      </c>
      <c r="C47" s="504">
        <v>0.02</v>
      </c>
      <c r="D47" s="504"/>
      <c r="E47" s="504"/>
      <c r="F47" s="504"/>
      <c r="G47" s="513"/>
      <c r="H47" s="449"/>
      <c r="L47" s="449"/>
      <c r="M47" s="449"/>
    </row>
    <row r="48" spans="1:13" ht="14.85" customHeight="1" outlineLevel="1" x14ac:dyDescent="0.25">
      <c r="A48" s="452" t="s">
        <v>132</v>
      </c>
      <c r="B48" s="466"/>
      <c r="C48" s="475"/>
      <c r="D48" s="475"/>
      <c r="E48" s="475"/>
      <c r="F48" s="475"/>
      <c r="G48" s="475"/>
      <c r="H48" s="449"/>
      <c r="L48" s="449"/>
      <c r="M48" s="449"/>
    </row>
    <row r="49" spans="1:13" ht="14.85" customHeight="1" outlineLevel="1" x14ac:dyDescent="0.25">
      <c r="A49" s="452" t="s">
        <v>133</v>
      </c>
      <c r="B49" s="466"/>
      <c r="C49" s="475"/>
      <c r="D49" s="475"/>
      <c r="E49" s="475"/>
      <c r="F49" s="475"/>
      <c r="G49" s="475"/>
      <c r="H49" s="449"/>
      <c r="L49" s="449"/>
      <c r="M49" s="449"/>
    </row>
    <row r="50" spans="1:13" ht="14.85" customHeight="1" outlineLevel="1" x14ac:dyDescent="0.25">
      <c r="A50" s="452" t="s">
        <v>134</v>
      </c>
      <c r="B50" s="466"/>
      <c r="C50" s="475"/>
      <c r="D50" s="475"/>
      <c r="E50" s="475"/>
      <c r="F50" s="475"/>
      <c r="G50" s="475"/>
      <c r="H50" s="449"/>
      <c r="L50" s="449"/>
      <c r="M50" s="449"/>
    </row>
    <row r="51" spans="1:13" ht="14.85" customHeight="1" outlineLevel="1" x14ac:dyDescent="0.25">
      <c r="A51" s="452" t="s">
        <v>135</v>
      </c>
      <c r="B51" s="466"/>
      <c r="C51" s="475"/>
      <c r="D51" s="475"/>
      <c r="E51" s="475"/>
      <c r="F51" s="475"/>
      <c r="G51" s="475"/>
      <c r="H51" s="449"/>
      <c r="L51" s="449"/>
      <c r="M51" s="449"/>
    </row>
    <row r="52" spans="1:13" ht="15" customHeight="1" x14ac:dyDescent="0.25">
      <c r="A52" s="468"/>
      <c r="B52" s="469" t="s">
        <v>136</v>
      </c>
      <c r="C52" s="468" t="s">
        <v>114</v>
      </c>
      <c r="D52" s="468"/>
      <c r="E52" s="470"/>
      <c r="F52" s="471" t="s">
        <v>137</v>
      </c>
      <c r="G52" s="471"/>
      <c r="H52" s="449"/>
      <c r="L52" s="449"/>
      <c r="M52" s="449"/>
    </row>
    <row r="53" spans="1:13" ht="14.85" customHeight="1" x14ac:dyDescent="0.25">
      <c r="A53" s="452" t="s">
        <v>138</v>
      </c>
      <c r="B53" s="452" t="s">
        <v>139</v>
      </c>
      <c r="C53" s="503">
        <v>15849.591372999999</v>
      </c>
      <c r="D53" s="501"/>
      <c r="E53" s="512"/>
      <c r="F53" s="504">
        <f>IF($C$58=0,"",IF(C53="[for completion]","",C53/$C$58))</f>
        <v>0.94598495541595806</v>
      </c>
      <c r="G53" s="477"/>
      <c r="H53" s="449"/>
      <c r="L53" s="449"/>
      <c r="M53" s="449"/>
    </row>
    <row r="54" spans="1:13" ht="14.85" customHeight="1" x14ac:dyDescent="0.25">
      <c r="A54" s="452" t="s">
        <v>140</v>
      </c>
      <c r="B54" s="452" t="s">
        <v>141</v>
      </c>
      <c r="C54" s="503">
        <v>0</v>
      </c>
      <c r="D54" s="501"/>
      <c r="E54" s="512"/>
      <c r="F54" s="504">
        <f>IF($C$58=0,"",IF(C54="[for completion]","",C54/$C$58))</f>
        <v>0</v>
      </c>
      <c r="G54" s="477"/>
      <c r="H54" s="449"/>
      <c r="L54" s="449"/>
      <c r="M54" s="449"/>
    </row>
    <row r="55" spans="1:13" ht="14.85" customHeight="1" x14ac:dyDescent="0.25">
      <c r="A55" s="452" t="s">
        <v>142</v>
      </c>
      <c r="B55" s="452" t="s">
        <v>143</v>
      </c>
      <c r="C55" s="503">
        <v>0</v>
      </c>
      <c r="D55" s="501"/>
      <c r="E55" s="512"/>
      <c r="F55" s="504">
        <f>IF($C$58=0,"",IF(C55="[for completion]","",C55/$C$58))</f>
        <v>0</v>
      </c>
      <c r="G55" s="477"/>
      <c r="H55" s="449"/>
      <c r="L55" s="449"/>
      <c r="M55" s="449"/>
    </row>
    <row r="56" spans="1:13" ht="14.85" customHeight="1" x14ac:dyDescent="0.25">
      <c r="A56" s="452" t="s">
        <v>144</v>
      </c>
      <c r="B56" s="452" t="s">
        <v>145</v>
      </c>
      <c r="C56" s="503">
        <v>905</v>
      </c>
      <c r="D56" s="501"/>
      <c r="E56" s="512"/>
      <c r="F56" s="504">
        <f>IF($C$58=0,"",IF(C56="[for completion]","",C56/$C$58))</f>
        <v>5.4015044584041973E-2</v>
      </c>
      <c r="G56" s="477"/>
      <c r="H56" s="449"/>
      <c r="L56" s="449"/>
      <c r="M56" s="449"/>
    </row>
    <row r="57" spans="1:13" ht="14.85" customHeight="1" x14ac:dyDescent="0.25">
      <c r="A57" s="452" t="s">
        <v>146</v>
      </c>
      <c r="B57" s="452" t="s">
        <v>147</v>
      </c>
      <c r="C57" s="503">
        <v>0</v>
      </c>
      <c r="D57" s="501"/>
      <c r="E57" s="512"/>
      <c r="F57" s="504">
        <f>IF($C$58=0,"",IF(C57="[for completion]","",C57/$C$58))</f>
        <v>0</v>
      </c>
      <c r="G57" s="477"/>
      <c r="H57" s="449"/>
      <c r="L57" s="449"/>
      <c r="M57" s="449"/>
    </row>
    <row r="58" spans="1:13" ht="14.85" customHeight="1" x14ac:dyDescent="0.25">
      <c r="A58" s="452" t="s">
        <v>148</v>
      </c>
      <c r="B58" s="478" t="s">
        <v>149</v>
      </c>
      <c r="C58" s="503">
        <f>SUM(C53:C57)</f>
        <v>16754.591372999999</v>
      </c>
      <c r="D58" s="512"/>
      <c r="E58" s="512"/>
      <c r="F58" s="504">
        <f>SUM(F53:F57)</f>
        <v>1</v>
      </c>
      <c r="G58" s="477"/>
      <c r="H58" s="449"/>
      <c r="L58" s="449"/>
      <c r="M58" s="449"/>
    </row>
    <row r="59" spans="1:13" ht="14.85" customHeight="1" outlineLevel="1" x14ac:dyDescent="0.25">
      <c r="A59" s="452" t="s">
        <v>150</v>
      </c>
      <c r="B59" s="479" t="s">
        <v>151</v>
      </c>
      <c r="C59" s="503"/>
      <c r="D59" s="501"/>
      <c r="E59" s="512"/>
      <c r="F59" s="504">
        <f t="shared" ref="F59:F64" si="0">IF($C$58=0,"",IF(C59="[for completion]","",C59/$C$58))</f>
        <v>0</v>
      </c>
      <c r="G59" s="477"/>
      <c r="H59" s="449"/>
      <c r="L59" s="449"/>
      <c r="M59" s="449"/>
    </row>
    <row r="60" spans="1:13" ht="14.85" customHeight="1" outlineLevel="1" x14ac:dyDescent="0.25">
      <c r="A60" s="452" t="s">
        <v>152</v>
      </c>
      <c r="B60" s="479" t="s">
        <v>151</v>
      </c>
      <c r="C60" s="472"/>
      <c r="E60" s="476"/>
      <c r="F60" s="474">
        <f t="shared" si="0"/>
        <v>0</v>
      </c>
      <c r="G60" s="477"/>
      <c r="H60" s="449"/>
      <c r="L60" s="449"/>
      <c r="M60" s="449"/>
    </row>
    <row r="61" spans="1:13" ht="14.85" customHeight="1" outlineLevel="1" x14ac:dyDescent="0.25">
      <c r="A61" s="452" t="s">
        <v>153</v>
      </c>
      <c r="B61" s="479" t="s">
        <v>151</v>
      </c>
      <c r="C61" s="472"/>
      <c r="E61" s="476"/>
      <c r="F61" s="474">
        <f t="shared" si="0"/>
        <v>0</v>
      </c>
      <c r="G61" s="477"/>
      <c r="H61" s="449"/>
      <c r="L61" s="449"/>
      <c r="M61" s="449"/>
    </row>
    <row r="62" spans="1:13" ht="14.85" customHeight="1" outlineLevel="1" x14ac:dyDescent="0.25">
      <c r="A62" s="452" t="s">
        <v>154</v>
      </c>
      <c r="B62" s="479" t="s">
        <v>151</v>
      </c>
      <c r="C62" s="472"/>
      <c r="E62" s="476"/>
      <c r="F62" s="474">
        <f t="shared" si="0"/>
        <v>0</v>
      </c>
      <c r="G62" s="477"/>
      <c r="H62" s="449"/>
      <c r="L62" s="449"/>
      <c r="M62" s="449"/>
    </row>
    <row r="63" spans="1:13" ht="14.85" customHeight="1" outlineLevel="1" x14ac:dyDescent="0.25">
      <c r="A63" s="452" t="s">
        <v>155</v>
      </c>
      <c r="B63" s="479" t="s">
        <v>151</v>
      </c>
      <c r="C63" s="472"/>
      <c r="E63" s="476"/>
      <c r="F63" s="474">
        <f t="shared" si="0"/>
        <v>0</v>
      </c>
      <c r="G63" s="477"/>
      <c r="H63" s="449"/>
      <c r="L63" s="449"/>
      <c r="M63" s="449"/>
    </row>
    <row r="64" spans="1:13" ht="14.85" customHeight="1" outlineLevel="1" x14ac:dyDescent="0.25">
      <c r="A64" s="452" t="s">
        <v>156</v>
      </c>
      <c r="B64" s="479" t="s">
        <v>151</v>
      </c>
      <c r="C64" s="480"/>
      <c r="D64" s="473"/>
      <c r="E64" s="473"/>
      <c r="F64" s="474">
        <f t="shared" si="0"/>
        <v>0</v>
      </c>
      <c r="G64" s="475"/>
      <c r="H64" s="449"/>
      <c r="L64" s="449"/>
      <c r="M64" s="449"/>
    </row>
    <row r="65" spans="1:13" ht="15" customHeight="1" x14ac:dyDescent="0.25">
      <c r="A65" s="468"/>
      <c r="B65" s="469" t="s">
        <v>157</v>
      </c>
      <c r="C65" s="468" t="s">
        <v>1267</v>
      </c>
      <c r="D65" s="468" t="s">
        <v>1268</v>
      </c>
      <c r="E65" s="470"/>
      <c r="F65" s="471" t="s">
        <v>158</v>
      </c>
      <c r="G65" s="481" t="s">
        <v>159</v>
      </c>
      <c r="H65" s="449"/>
      <c r="L65" s="449"/>
      <c r="M65" s="449"/>
    </row>
    <row r="66" spans="1:13" ht="14.85" customHeight="1" x14ac:dyDescent="0.25">
      <c r="A66" s="452" t="s">
        <v>160</v>
      </c>
      <c r="B66" s="452" t="s">
        <v>1340</v>
      </c>
      <c r="C66" s="508">
        <v>4.9000000000000004</v>
      </c>
      <c r="D66" s="508" t="s">
        <v>1243</v>
      </c>
      <c r="E66" s="510"/>
      <c r="F66" s="511"/>
      <c r="G66" s="482"/>
      <c r="H66" s="449"/>
      <c r="L66" s="449"/>
      <c r="M66" s="449"/>
    </row>
    <row r="67" spans="1:13" ht="13.9" customHeight="1" x14ac:dyDescent="0.25">
      <c r="C67" s="501"/>
      <c r="D67" s="501"/>
      <c r="E67" s="510"/>
      <c r="F67" s="511"/>
      <c r="G67" s="482"/>
      <c r="H67" s="449"/>
      <c r="L67" s="449"/>
      <c r="M67" s="449"/>
    </row>
    <row r="68" spans="1:13" ht="14.85" customHeight="1" x14ac:dyDescent="0.25">
      <c r="B68" s="452" t="s">
        <v>1263</v>
      </c>
      <c r="C68" s="510"/>
      <c r="D68" s="510"/>
      <c r="E68" s="510"/>
      <c r="F68" s="511"/>
      <c r="G68" s="482"/>
      <c r="H68" s="449"/>
      <c r="L68" s="449"/>
      <c r="M68" s="449"/>
    </row>
    <row r="69" spans="1:13" ht="14.85" customHeight="1" x14ac:dyDescent="0.25">
      <c r="B69" s="452" t="s">
        <v>162</v>
      </c>
      <c r="C69" s="501"/>
      <c r="D69" s="501"/>
      <c r="E69" s="510"/>
      <c r="F69" s="511"/>
      <c r="G69" s="482"/>
      <c r="H69" s="449"/>
      <c r="L69" s="449"/>
      <c r="M69" s="449"/>
    </row>
    <row r="70" spans="1:13" ht="14.85" customHeight="1" x14ac:dyDescent="0.25">
      <c r="A70" s="452" t="s">
        <v>163</v>
      </c>
      <c r="B70" s="449" t="s">
        <v>1428</v>
      </c>
      <c r="C70" s="503">
        <f>SUM(C79:C80)</f>
        <v>2224.2893979999999</v>
      </c>
      <c r="D70" s="508" t="s">
        <v>1243</v>
      </c>
      <c r="E70" s="509"/>
      <c r="F70" s="504">
        <f t="shared" ref="F70:F76" si="1">IF($C$77=0,"",IF(C70="[for completion]","",C70/$C$77))</f>
        <v>0.13275700663862183</v>
      </c>
      <c r="G70" s="474" t="str">
        <f t="shared" ref="G70:G76" si="2">IF($D$77=0,"",IF(D70="[Mark as ND1 if not relevant]","",D70/$D$77))</f>
        <v/>
      </c>
      <c r="H70" s="449"/>
      <c r="L70" s="449"/>
      <c r="M70" s="449"/>
    </row>
    <row r="71" spans="1:13" ht="14.85" customHeight="1" x14ac:dyDescent="0.25">
      <c r="A71" s="452" t="s">
        <v>164</v>
      </c>
      <c r="B71" s="449" t="s">
        <v>1429</v>
      </c>
      <c r="C71" s="503">
        <f>SUM(C81:C82)</f>
        <v>1533.4452510000001</v>
      </c>
      <c r="D71" s="508" t="s">
        <v>1243</v>
      </c>
      <c r="E71" s="509"/>
      <c r="F71" s="504">
        <f t="shared" si="1"/>
        <v>9.1523882436349291E-2</v>
      </c>
      <c r="G71" s="474" t="str">
        <f t="shared" si="2"/>
        <v/>
      </c>
      <c r="H71" s="449"/>
      <c r="L71" s="449"/>
      <c r="M71" s="449"/>
    </row>
    <row r="72" spans="1:13" ht="14.85" customHeight="1" x14ac:dyDescent="0.25">
      <c r="A72" s="452" t="s">
        <v>165</v>
      </c>
      <c r="B72" s="449" t="s">
        <v>1430</v>
      </c>
      <c r="C72" s="503">
        <v>1780.9902810000001</v>
      </c>
      <c r="D72" s="508" t="s">
        <v>1243</v>
      </c>
      <c r="E72" s="509"/>
      <c r="F72" s="504">
        <f t="shared" si="1"/>
        <v>0.10629864026265434</v>
      </c>
      <c r="G72" s="474" t="str">
        <f t="shared" si="2"/>
        <v/>
      </c>
      <c r="H72" s="449"/>
      <c r="L72" s="449"/>
      <c r="M72" s="449"/>
    </row>
    <row r="73" spans="1:13" ht="14.85" customHeight="1" x14ac:dyDescent="0.25">
      <c r="A73" s="452" t="s">
        <v>166</v>
      </c>
      <c r="B73" s="449" t="s">
        <v>1431</v>
      </c>
      <c r="C73" s="503">
        <v>1806.7593910000001</v>
      </c>
      <c r="D73" s="508" t="s">
        <v>1243</v>
      </c>
      <c r="E73" s="509"/>
      <c r="F73" s="504">
        <f t="shared" si="1"/>
        <v>0.10783667299815064</v>
      </c>
      <c r="G73" s="474" t="str">
        <f t="shared" si="2"/>
        <v/>
      </c>
      <c r="H73" s="449"/>
      <c r="L73" s="449"/>
      <c r="M73" s="449"/>
    </row>
    <row r="74" spans="1:13" ht="14.85" customHeight="1" x14ac:dyDescent="0.25">
      <c r="A74" s="452" t="s">
        <v>167</v>
      </c>
      <c r="B74" s="449" t="s">
        <v>1432</v>
      </c>
      <c r="C74" s="503">
        <v>1795.250902</v>
      </c>
      <c r="D74" s="508" t="s">
        <v>1243</v>
      </c>
      <c r="E74" s="509"/>
      <c r="F74" s="504">
        <f t="shared" si="1"/>
        <v>0.10714978731144671</v>
      </c>
      <c r="G74" s="474" t="str">
        <f t="shared" si="2"/>
        <v/>
      </c>
      <c r="H74" s="449"/>
      <c r="L74" s="449"/>
      <c r="M74" s="449"/>
    </row>
    <row r="75" spans="1:13" ht="14.85" customHeight="1" x14ac:dyDescent="0.25">
      <c r="A75" s="452" t="s">
        <v>168</v>
      </c>
      <c r="B75" s="449" t="s">
        <v>1433</v>
      </c>
      <c r="C75" s="503">
        <v>7078.9366160000009</v>
      </c>
      <c r="D75" s="508" t="s">
        <v>1243</v>
      </c>
      <c r="E75" s="509"/>
      <c r="F75" s="504">
        <f t="shared" si="1"/>
        <v>0.42250726734107075</v>
      </c>
      <c r="G75" s="474" t="str">
        <f t="shared" si="2"/>
        <v/>
      </c>
      <c r="H75" s="449"/>
      <c r="L75" s="449"/>
      <c r="M75" s="449"/>
    </row>
    <row r="76" spans="1:13" ht="14.85" customHeight="1" x14ac:dyDescent="0.25">
      <c r="A76" s="452" t="s">
        <v>169</v>
      </c>
      <c r="B76" s="449" t="s">
        <v>1434</v>
      </c>
      <c r="C76" s="503">
        <v>534.91953300000011</v>
      </c>
      <c r="D76" s="508" t="s">
        <v>1243</v>
      </c>
      <c r="E76" s="509"/>
      <c r="F76" s="504">
        <f t="shared" si="1"/>
        <v>3.1926743011706567E-2</v>
      </c>
      <c r="G76" s="474" t="str">
        <f t="shared" si="2"/>
        <v/>
      </c>
      <c r="H76" s="449"/>
      <c r="L76" s="449"/>
      <c r="M76" s="449"/>
    </row>
    <row r="77" spans="1:13" ht="14.85" customHeight="1" x14ac:dyDescent="0.25">
      <c r="A77" s="452" t="s">
        <v>170</v>
      </c>
      <c r="B77" s="483" t="s">
        <v>149</v>
      </c>
      <c r="C77" s="503">
        <f>SUM(C70:C76)</f>
        <v>16754.591371999999</v>
      </c>
      <c r="D77" s="503">
        <f>SUM(D70:D76)</f>
        <v>0</v>
      </c>
      <c r="E77" s="501"/>
      <c r="F77" s="504">
        <f>SUM(F70:F76)</f>
        <v>1</v>
      </c>
      <c r="G77" s="474">
        <f>SUM(G70:G76)</f>
        <v>0</v>
      </c>
      <c r="H77" s="449"/>
      <c r="L77" s="449"/>
      <c r="M77" s="449"/>
    </row>
    <row r="78" spans="1:13" ht="14.85" customHeight="1" outlineLevel="1" x14ac:dyDescent="0.25">
      <c r="A78" s="452" t="s">
        <v>171</v>
      </c>
      <c r="B78" s="484" t="s">
        <v>172</v>
      </c>
      <c r="C78" s="503"/>
      <c r="D78" s="503"/>
      <c r="E78" s="501"/>
      <c r="F78" s="504">
        <f>IF($C$77=0,"",IF(C78="[for completion]","",C78/$C$77))</f>
        <v>0</v>
      </c>
      <c r="G78" s="474" t="str">
        <f>IF($D$77=0,"",IF(D78="[for completion]","",D78/$D$77))</f>
        <v/>
      </c>
      <c r="H78" s="449"/>
      <c r="L78" s="449"/>
      <c r="M78" s="449"/>
    </row>
    <row r="79" spans="1:13" ht="14.85" customHeight="1" outlineLevel="1" x14ac:dyDescent="0.25">
      <c r="A79" s="452" t="s">
        <v>173</v>
      </c>
      <c r="B79" s="484" t="s">
        <v>174</v>
      </c>
      <c r="C79" s="503">
        <v>1640.744725</v>
      </c>
      <c r="D79" s="503" t="s">
        <v>1243</v>
      </c>
      <c r="E79" s="501"/>
      <c r="F79" s="504">
        <f>IF($C$77=0,"",IF(C79="[for completion]","",C79/$C$77))</f>
        <v>9.7928065720658874E-2</v>
      </c>
      <c r="G79" s="474" t="str">
        <f>IF($D$77=0,"",IF(D79="[for completion]","",D79/$D$77))</f>
        <v/>
      </c>
      <c r="H79" s="449"/>
      <c r="L79" s="449"/>
      <c r="M79" s="449"/>
    </row>
    <row r="80" spans="1:13" ht="14.85" customHeight="1" outlineLevel="1" x14ac:dyDescent="0.25">
      <c r="A80" s="452" t="s">
        <v>175</v>
      </c>
      <c r="B80" s="484" t="s">
        <v>176</v>
      </c>
      <c r="C80" s="503">
        <v>583.54467299999999</v>
      </c>
      <c r="D80" s="503" t="s">
        <v>1243</v>
      </c>
      <c r="E80" s="501"/>
      <c r="F80" s="504">
        <f>IF($C$77=0,"",IF(C80="[for completion]","",C80/$C$77))</f>
        <v>3.4828940917962965E-2</v>
      </c>
      <c r="G80" s="474" t="str">
        <f>IF($D$77=0,"",IF(D80="[for completion]","",D80/$D$77))</f>
        <v/>
      </c>
      <c r="H80" s="449"/>
      <c r="L80" s="449"/>
      <c r="M80" s="449"/>
    </row>
    <row r="81" spans="1:13" ht="14.85" customHeight="1" outlineLevel="1" x14ac:dyDescent="0.25">
      <c r="A81" s="452" t="s">
        <v>177</v>
      </c>
      <c r="B81" s="484" t="s">
        <v>178</v>
      </c>
      <c r="C81" s="503">
        <v>516.95000100000004</v>
      </c>
      <c r="D81" s="503" t="s">
        <v>1243</v>
      </c>
      <c r="E81" s="501"/>
      <c r="F81" s="504">
        <f>IF($C$77=0,"",IF(C81="[for completion]","",C81/$C$77))</f>
        <v>3.0854229119781369E-2</v>
      </c>
      <c r="G81" s="474" t="str">
        <f>IF($D$77=0,"",IF(D81="[for completion]","",D81/$D$77))</f>
        <v/>
      </c>
      <c r="H81" s="449"/>
      <c r="L81" s="449"/>
      <c r="M81" s="449"/>
    </row>
    <row r="82" spans="1:13" ht="14.85" customHeight="1" outlineLevel="1" x14ac:dyDescent="0.25">
      <c r="A82" s="452" t="s">
        <v>179</v>
      </c>
      <c r="B82" s="484" t="s">
        <v>180</v>
      </c>
      <c r="C82" s="503">
        <v>1016.4952500000001</v>
      </c>
      <c r="D82" s="503" t="s">
        <v>1243</v>
      </c>
      <c r="E82" s="501"/>
      <c r="F82" s="504">
        <f>IF($C$77=0,"",IF(C82="[for completion]","",C82/$C$77))</f>
        <v>6.0669653316567922E-2</v>
      </c>
      <c r="G82" s="474" t="str">
        <f>IF($D$77=0,"",IF(D82="[for completion]","",D82/$D$77))</f>
        <v/>
      </c>
      <c r="H82" s="449"/>
      <c r="L82" s="449"/>
      <c r="M82" s="449"/>
    </row>
    <row r="83" spans="1:13" ht="14.85" customHeight="1" outlineLevel="1" x14ac:dyDescent="0.25">
      <c r="A83" s="452" t="s">
        <v>181</v>
      </c>
      <c r="B83" s="484"/>
      <c r="C83" s="476"/>
      <c r="D83" s="476"/>
      <c r="F83" s="477"/>
      <c r="G83" s="477"/>
      <c r="H83" s="449"/>
      <c r="L83" s="449"/>
      <c r="M83" s="449"/>
    </row>
    <row r="84" spans="1:13" ht="14.85" customHeight="1" outlineLevel="1" x14ac:dyDescent="0.25">
      <c r="A84" s="452" t="s">
        <v>182</v>
      </c>
      <c r="B84" s="484"/>
      <c r="C84" s="476"/>
      <c r="D84" s="476"/>
      <c r="F84" s="477"/>
      <c r="G84" s="477"/>
      <c r="H84" s="449"/>
      <c r="L84" s="449"/>
      <c r="M84" s="449"/>
    </row>
    <row r="85" spans="1:13" ht="14.85" customHeight="1" outlineLevel="1" x14ac:dyDescent="0.25">
      <c r="A85" s="452" t="s">
        <v>183</v>
      </c>
      <c r="B85" s="484"/>
      <c r="C85" s="476"/>
      <c r="D85" s="476"/>
      <c r="F85" s="477"/>
      <c r="G85" s="477"/>
      <c r="H85" s="449"/>
      <c r="L85" s="449"/>
      <c r="M85" s="449"/>
    </row>
    <row r="86" spans="1:13" ht="14.85" customHeight="1" outlineLevel="1" x14ac:dyDescent="0.25">
      <c r="A86" s="452" t="s">
        <v>184</v>
      </c>
      <c r="B86" s="483"/>
      <c r="C86" s="476"/>
      <c r="D86" s="476"/>
      <c r="F86" s="477">
        <f>IF($C$77=0,"",IF(C86="[for completion]","",C86/$C$77))</f>
        <v>0</v>
      </c>
      <c r="G86" s="477" t="str">
        <f>IF($D$77=0,"",IF(D86="[for completion]","",D86/$D$77))</f>
        <v/>
      </c>
      <c r="H86" s="449"/>
      <c r="L86" s="449"/>
      <c r="M86" s="449"/>
    </row>
    <row r="87" spans="1:13" ht="14.85" customHeight="1" outlineLevel="1" x14ac:dyDescent="0.25">
      <c r="A87" s="452" t="s">
        <v>185</v>
      </c>
      <c r="B87" s="484"/>
      <c r="C87" s="476"/>
      <c r="D87" s="476"/>
      <c r="F87" s="477">
        <f>IF($C$77=0,"",IF(C87="[for completion]","",C87/$C$77))</f>
        <v>0</v>
      </c>
      <c r="G87" s="477" t="str">
        <f>IF($D$77=0,"",IF(D87="[for completion]","",D87/$D$77))</f>
        <v/>
      </c>
      <c r="H87" s="449"/>
      <c r="L87" s="449"/>
      <c r="M87" s="449"/>
    </row>
    <row r="88" spans="1:13" ht="15" customHeight="1" x14ac:dyDescent="0.25">
      <c r="A88" s="468"/>
      <c r="B88" s="469" t="s">
        <v>186</v>
      </c>
      <c r="C88" s="468" t="s">
        <v>1269</v>
      </c>
      <c r="D88" s="468" t="s">
        <v>1270</v>
      </c>
      <c r="E88" s="470"/>
      <c r="F88" s="471" t="s">
        <v>187</v>
      </c>
      <c r="G88" s="468" t="s">
        <v>188</v>
      </c>
      <c r="H88" s="449"/>
      <c r="L88" s="449"/>
      <c r="M88" s="449"/>
    </row>
    <row r="89" spans="1:13" ht="14.85" customHeight="1" x14ac:dyDescent="0.25">
      <c r="A89" s="452" t="s">
        <v>189</v>
      </c>
      <c r="B89" s="452" t="s">
        <v>161</v>
      </c>
      <c r="C89" s="508">
        <v>5.4</v>
      </c>
      <c r="D89" s="508" t="s">
        <v>1243</v>
      </c>
      <c r="E89" s="465"/>
      <c r="F89" s="485"/>
      <c r="G89" s="485"/>
      <c r="H89" s="449"/>
      <c r="L89" s="449"/>
      <c r="M89" s="449"/>
    </row>
    <row r="90" spans="1:13" ht="13.9" customHeight="1" x14ac:dyDescent="0.25">
      <c r="C90" s="486"/>
      <c r="D90" s="486"/>
      <c r="E90" s="465"/>
      <c r="F90" s="485"/>
      <c r="G90" s="485"/>
      <c r="H90" s="449"/>
      <c r="L90" s="449"/>
      <c r="M90" s="449"/>
    </row>
    <row r="91" spans="1:13" ht="14.85" customHeight="1" x14ac:dyDescent="0.25">
      <c r="B91" s="452" t="s">
        <v>1264</v>
      </c>
      <c r="C91" s="487"/>
      <c r="D91" s="487"/>
      <c r="E91" s="465"/>
      <c r="F91" s="485"/>
      <c r="G91" s="485"/>
      <c r="H91" s="449"/>
      <c r="L91" s="449"/>
      <c r="M91" s="449"/>
    </row>
    <row r="92" spans="1:13" ht="14.85" customHeight="1" x14ac:dyDescent="0.25">
      <c r="A92" s="452" t="s">
        <v>190</v>
      </c>
      <c r="B92" s="452" t="s">
        <v>162</v>
      </c>
      <c r="C92" s="486"/>
      <c r="D92" s="486"/>
      <c r="E92" s="465"/>
      <c r="F92" s="485"/>
      <c r="G92" s="485"/>
      <c r="H92" s="449"/>
      <c r="L92" s="449"/>
      <c r="M92" s="449"/>
    </row>
    <row r="93" spans="1:13" ht="14.85" customHeight="1" x14ac:dyDescent="0.25">
      <c r="A93" s="452" t="s">
        <v>191</v>
      </c>
      <c r="B93" s="449" t="s">
        <v>1428</v>
      </c>
      <c r="C93" s="503">
        <f>SUM(C102:C103)</f>
        <v>1411.3096049999999</v>
      </c>
      <c r="D93" s="508" t="s">
        <v>1243</v>
      </c>
      <c r="E93" s="509"/>
      <c r="F93" s="504">
        <f t="shared" ref="F93:F99" si="3">IF($C$100=0,"",IF(C93="[for completion]","",IF(C93="","",C93/$C$100)))</f>
        <v>8.621977452078497E-2</v>
      </c>
      <c r="G93" s="474" t="str">
        <f t="shared" ref="G93:G99" si="4">IF($D$100=0,"",IF(D93="[Mark as ND1 if not relevant]","",IF(D93="","",D93/$D$100)))</f>
        <v/>
      </c>
      <c r="H93" s="449"/>
      <c r="L93" s="449"/>
      <c r="M93" s="449"/>
    </row>
    <row r="94" spans="1:13" ht="14.85" customHeight="1" x14ac:dyDescent="0.25">
      <c r="A94" s="452" t="s">
        <v>192</v>
      </c>
      <c r="B94" s="449" t="s">
        <v>1429</v>
      </c>
      <c r="C94" s="503">
        <f>SUM(C104:C105)</f>
        <v>2919.9580000000001</v>
      </c>
      <c r="D94" s="508" t="s">
        <v>1243</v>
      </c>
      <c r="E94" s="509"/>
      <c r="F94" s="504">
        <f t="shared" si="3"/>
        <v>0.17838617371994875</v>
      </c>
      <c r="G94" s="474" t="str">
        <f t="shared" si="4"/>
        <v/>
      </c>
      <c r="H94" s="449"/>
      <c r="L94" s="449"/>
      <c r="M94" s="449"/>
    </row>
    <row r="95" spans="1:13" ht="14.85" customHeight="1" x14ac:dyDescent="0.25">
      <c r="A95" s="452" t="s">
        <v>193</v>
      </c>
      <c r="B95" s="449" t="s">
        <v>1430</v>
      </c>
      <c r="C95" s="503">
        <v>1800</v>
      </c>
      <c r="D95" s="508" t="s">
        <v>1243</v>
      </c>
      <c r="E95" s="509"/>
      <c r="F95" s="504">
        <f t="shared" si="3"/>
        <v>0.10996566138824865</v>
      </c>
      <c r="G95" s="474" t="str">
        <f t="shared" si="4"/>
        <v/>
      </c>
      <c r="H95" s="449"/>
      <c r="L95" s="449"/>
      <c r="M95" s="449"/>
    </row>
    <row r="96" spans="1:13" ht="14.85" customHeight="1" x14ac:dyDescent="0.25">
      <c r="A96" s="452" t="s">
        <v>194</v>
      </c>
      <c r="B96" s="449" t="s">
        <v>1431</v>
      </c>
      <c r="C96" s="503">
        <v>2181</v>
      </c>
      <c r="D96" s="508" t="s">
        <v>1243</v>
      </c>
      <c r="E96" s="509"/>
      <c r="F96" s="504">
        <f t="shared" si="3"/>
        <v>0.13324172638209461</v>
      </c>
      <c r="G96" s="474" t="str">
        <f t="shared" si="4"/>
        <v/>
      </c>
      <c r="H96" s="449"/>
      <c r="L96" s="449"/>
      <c r="M96" s="449"/>
    </row>
    <row r="97" spans="1:14" ht="14.85" customHeight="1" x14ac:dyDescent="0.25">
      <c r="A97" s="452" t="s">
        <v>195</v>
      </c>
      <c r="B97" s="449" t="s">
        <v>1432</v>
      </c>
      <c r="C97" s="503">
        <v>2251</v>
      </c>
      <c r="D97" s="508" t="s">
        <v>1243</v>
      </c>
      <c r="E97" s="509"/>
      <c r="F97" s="504">
        <f t="shared" si="3"/>
        <v>0.13751816876941539</v>
      </c>
      <c r="G97" s="474" t="str">
        <f t="shared" si="4"/>
        <v/>
      </c>
      <c r="H97" s="449"/>
      <c r="L97" s="449"/>
      <c r="M97" s="449"/>
    </row>
    <row r="98" spans="1:14" ht="14.85" customHeight="1" x14ac:dyDescent="0.25">
      <c r="A98" s="452" t="s">
        <v>196</v>
      </c>
      <c r="B98" s="449" t="s">
        <v>1433</v>
      </c>
      <c r="C98" s="503">
        <v>4155</v>
      </c>
      <c r="D98" s="508" t="s">
        <v>1243</v>
      </c>
      <c r="E98" s="509"/>
      <c r="F98" s="504">
        <f t="shared" si="3"/>
        <v>0.25383740170454061</v>
      </c>
      <c r="G98" s="474" t="str">
        <f t="shared" si="4"/>
        <v/>
      </c>
      <c r="H98" s="449"/>
      <c r="L98" s="449"/>
      <c r="M98" s="449"/>
    </row>
    <row r="99" spans="1:14" ht="14.85" customHeight="1" x14ac:dyDescent="0.25">
      <c r="A99" s="452" t="s">
        <v>197</v>
      </c>
      <c r="B99" s="449" t="s">
        <v>1434</v>
      </c>
      <c r="C99" s="503">
        <v>1650.4785770000001</v>
      </c>
      <c r="D99" s="508" t="s">
        <v>1243</v>
      </c>
      <c r="E99" s="509"/>
      <c r="F99" s="504">
        <f t="shared" si="3"/>
        <v>0.10083109351496694</v>
      </c>
      <c r="G99" s="474" t="str">
        <f t="shared" si="4"/>
        <v/>
      </c>
      <c r="H99" s="449"/>
      <c r="L99" s="449"/>
      <c r="M99" s="449"/>
    </row>
    <row r="100" spans="1:14" ht="14.85" customHeight="1" x14ac:dyDescent="0.25">
      <c r="A100" s="452" t="s">
        <v>198</v>
      </c>
      <c r="B100" s="483" t="s">
        <v>149</v>
      </c>
      <c r="C100" s="503">
        <f>SUM(C93:C99)</f>
        <v>16368.746182000001</v>
      </c>
      <c r="D100" s="503">
        <f>SUM(D93:D99)</f>
        <v>0</v>
      </c>
      <c r="E100" s="501"/>
      <c r="F100" s="504">
        <f>SUM(F93:F99)</f>
        <v>0.99999999999999978</v>
      </c>
      <c r="G100" s="474">
        <f>SUM(G93:G99)</f>
        <v>0</v>
      </c>
      <c r="H100" s="449"/>
      <c r="L100" s="449"/>
      <c r="M100" s="449"/>
    </row>
    <row r="101" spans="1:14" ht="14.85" customHeight="1" outlineLevel="1" x14ac:dyDescent="0.25">
      <c r="A101" s="452" t="s">
        <v>199</v>
      </c>
      <c r="B101" s="484" t="s">
        <v>172</v>
      </c>
      <c r="C101" s="503"/>
      <c r="D101" s="503"/>
      <c r="E101" s="501"/>
      <c r="F101" s="504">
        <f>IF($C$100=0,"",IF(C101="[for completion]","",C101/$C$100))</f>
        <v>0</v>
      </c>
      <c r="G101" s="474" t="str">
        <f>IF($D$100=0,"",IF(D101="[for completion]","",D101/$D$100))</f>
        <v/>
      </c>
      <c r="H101" s="449"/>
      <c r="L101" s="449"/>
      <c r="M101" s="449"/>
    </row>
    <row r="102" spans="1:14" ht="14.85" customHeight="1" outlineLevel="1" x14ac:dyDescent="0.25">
      <c r="A102" s="452" t="s">
        <v>200</v>
      </c>
      <c r="B102" s="484" t="s">
        <v>174</v>
      </c>
      <c r="C102" s="503">
        <v>846.30960500000003</v>
      </c>
      <c r="D102" s="508" t="s">
        <v>1243</v>
      </c>
      <c r="E102" s="501"/>
      <c r="F102" s="504">
        <f>IF($C$100=0,"",IF(C102="[for completion]","",C102/$C$100))</f>
        <v>5.1702775251695816E-2</v>
      </c>
      <c r="G102" s="474" t="str">
        <f>IF($D$100=0,"",IF(D102="[for completion]","",D102/$D$100))</f>
        <v/>
      </c>
      <c r="H102" s="449"/>
      <c r="L102" s="449"/>
      <c r="M102" s="449"/>
    </row>
    <row r="103" spans="1:14" ht="14.85" customHeight="1" outlineLevel="1" x14ac:dyDescent="0.25">
      <c r="A103" s="452" t="s">
        <v>201</v>
      </c>
      <c r="B103" s="484" t="s">
        <v>176</v>
      </c>
      <c r="C103" s="503">
        <v>565</v>
      </c>
      <c r="D103" s="508" t="s">
        <v>1243</v>
      </c>
      <c r="E103" s="501"/>
      <c r="F103" s="504">
        <f>IF($C$100=0,"",IF(C103="[for completion]","",C103/$C$100))</f>
        <v>3.451699926908916E-2</v>
      </c>
      <c r="G103" s="474" t="str">
        <f>IF($D$100=0,"",IF(D103="[for completion]","",D103/$D$100))</f>
        <v/>
      </c>
      <c r="H103" s="449"/>
      <c r="L103" s="449"/>
      <c r="M103" s="449"/>
    </row>
    <row r="104" spans="1:14" ht="14.85" customHeight="1" outlineLevel="1" x14ac:dyDescent="0.25">
      <c r="A104" s="452" t="s">
        <v>202</v>
      </c>
      <c r="B104" s="484" t="s">
        <v>178</v>
      </c>
      <c r="C104" s="503">
        <v>1549.672</v>
      </c>
      <c r="D104" s="508" t="s">
        <v>1243</v>
      </c>
      <c r="E104" s="501"/>
      <c r="F104" s="504">
        <f>IF($C$100=0,"",IF(C104="[for completion]","",C104/$C$100))</f>
        <v>9.4672614674916708E-2</v>
      </c>
      <c r="G104" s="474" t="str">
        <f>IF($D$100=0,"",IF(D104="[for completion]","",D104/$D$100))</f>
        <v/>
      </c>
      <c r="H104" s="449"/>
      <c r="L104" s="449"/>
      <c r="M104" s="449"/>
    </row>
    <row r="105" spans="1:14" ht="14.85" customHeight="1" outlineLevel="1" x14ac:dyDescent="0.25">
      <c r="A105" s="452" t="s">
        <v>203</v>
      </c>
      <c r="B105" s="484" t="s">
        <v>180</v>
      </c>
      <c r="C105" s="503">
        <v>1370.2860000000001</v>
      </c>
      <c r="D105" s="508" t="s">
        <v>1243</v>
      </c>
      <c r="E105" s="501"/>
      <c r="F105" s="504">
        <f>IF($C$100=0,"",IF(C105="[for completion]","",C105/$C$100))</f>
        <v>8.3713559045032054E-2</v>
      </c>
      <c r="G105" s="474" t="str">
        <f>IF($D$100=0,"",IF(D105="[for completion]","",D105/$D$100))</f>
        <v/>
      </c>
      <c r="H105" s="449"/>
      <c r="L105" s="449"/>
      <c r="M105" s="449"/>
    </row>
    <row r="106" spans="1:14" ht="14.85" customHeight="1" outlineLevel="1" x14ac:dyDescent="0.25">
      <c r="A106" s="452" t="s">
        <v>204</v>
      </c>
      <c r="B106" s="484"/>
      <c r="C106" s="476"/>
      <c r="D106" s="476"/>
      <c r="F106" s="477"/>
      <c r="G106" s="477"/>
      <c r="H106" s="449"/>
      <c r="L106" s="449"/>
      <c r="M106" s="449"/>
    </row>
    <row r="107" spans="1:14" ht="14.85" customHeight="1" outlineLevel="1" x14ac:dyDescent="0.25">
      <c r="A107" s="452" t="s">
        <v>205</v>
      </c>
      <c r="B107" s="484"/>
      <c r="C107" s="476"/>
      <c r="D107" s="476"/>
      <c r="F107" s="477"/>
      <c r="G107" s="477"/>
      <c r="H107" s="449"/>
      <c r="L107" s="449"/>
      <c r="M107" s="449"/>
    </row>
    <row r="108" spans="1:14" ht="14.85" customHeight="1" outlineLevel="1" x14ac:dyDescent="0.25">
      <c r="A108" s="452" t="s">
        <v>206</v>
      </c>
      <c r="B108" s="483"/>
      <c r="C108" s="476"/>
      <c r="D108" s="476"/>
      <c r="F108" s="477"/>
      <c r="G108" s="477"/>
      <c r="H108" s="449"/>
      <c r="L108" s="449"/>
      <c r="M108" s="449"/>
    </row>
    <row r="109" spans="1:14" ht="14.85" customHeight="1" outlineLevel="1" x14ac:dyDescent="0.25">
      <c r="A109" s="452" t="s">
        <v>207</v>
      </c>
      <c r="B109" s="484"/>
      <c r="C109" s="476"/>
      <c r="D109" s="476"/>
      <c r="F109" s="477"/>
      <c r="G109" s="477"/>
      <c r="H109" s="449"/>
      <c r="L109" s="449"/>
      <c r="M109" s="449"/>
    </row>
    <row r="110" spans="1:14" ht="14.85" customHeight="1" outlineLevel="1" x14ac:dyDescent="0.25">
      <c r="A110" s="452" t="s">
        <v>208</v>
      </c>
      <c r="B110" s="484"/>
      <c r="C110" s="476"/>
      <c r="D110" s="476"/>
      <c r="F110" s="477"/>
      <c r="G110" s="477"/>
      <c r="H110" s="449"/>
      <c r="L110" s="449"/>
      <c r="M110" s="449"/>
    </row>
    <row r="111" spans="1:14" ht="15" customHeight="1" x14ac:dyDescent="0.25">
      <c r="A111" s="468"/>
      <c r="B111" s="469" t="s">
        <v>1458</v>
      </c>
      <c r="C111" s="471" t="s">
        <v>209</v>
      </c>
      <c r="D111" s="471" t="s">
        <v>210</v>
      </c>
      <c r="E111" s="470"/>
      <c r="F111" s="471" t="s">
        <v>211</v>
      </c>
      <c r="G111" s="471" t="s">
        <v>212</v>
      </c>
      <c r="H111" s="449"/>
      <c r="L111" s="449"/>
      <c r="M111" s="449"/>
    </row>
    <row r="112" spans="1:14" s="488" customFormat="1" ht="14.85" customHeight="1" x14ac:dyDescent="0.25">
      <c r="A112" s="452" t="s">
        <v>213</v>
      </c>
      <c r="B112" s="452" t="s">
        <v>214</v>
      </c>
      <c r="C112" s="503">
        <v>16607.582899000001</v>
      </c>
      <c r="D112" s="503">
        <v>16607.582899000001</v>
      </c>
      <c r="E112" s="507"/>
      <c r="F112" s="504">
        <f t="shared" ref="F112:F128" si="5">IF($C$129=0,"",IF(C112="[for completion]","",IF(C112="","",C112/$C$129)))</f>
        <v>0.99122577974488046</v>
      </c>
      <c r="G112" s="474">
        <f t="shared" ref="G112:G128" si="6">IF($D$129=0,"",IF(D112="[for completion]","",IF(D112="","",D112/$D$129)))</f>
        <v>0.99122577974488046</v>
      </c>
      <c r="H112" s="449"/>
      <c r="I112" s="452"/>
      <c r="J112" s="452"/>
      <c r="K112" s="452"/>
      <c r="L112" s="449"/>
      <c r="M112" s="449"/>
      <c r="N112" s="449"/>
    </row>
    <row r="113" spans="1:14" s="488" customFormat="1" ht="14.85" customHeight="1" x14ac:dyDescent="0.25">
      <c r="A113" s="452" t="s">
        <v>215</v>
      </c>
      <c r="B113" s="452" t="s">
        <v>1437</v>
      </c>
      <c r="C113" s="472">
        <v>0</v>
      </c>
      <c r="D113" s="472">
        <v>0</v>
      </c>
      <c r="E113" s="477"/>
      <c r="F113" s="474">
        <f t="shared" si="5"/>
        <v>0</v>
      </c>
      <c r="G113" s="474">
        <f t="shared" si="6"/>
        <v>0</v>
      </c>
      <c r="H113" s="449"/>
      <c r="I113" s="452"/>
      <c r="J113" s="452"/>
      <c r="K113" s="452"/>
      <c r="L113" s="449"/>
      <c r="M113" s="449"/>
      <c r="N113" s="449"/>
    </row>
    <row r="114" spans="1:14" ht="14.85" customHeight="1" x14ac:dyDescent="0.25">
      <c r="A114" s="452" t="s">
        <v>216</v>
      </c>
      <c r="B114" s="452" t="s">
        <v>223</v>
      </c>
      <c r="C114" s="472">
        <v>0</v>
      </c>
      <c r="D114" s="472" t="s">
        <v>83</v>
      </c>
      <c r="E114" s="477"/>
      <c r="F114" s="474">
        <f t="shared" si="5"/>
        <v>0</v>
      </c>
      <c r="G114" s="474" t="str">
        <f t="shared" si="6"/>
        <v/>
      </c>
      <c r="H114" s="449"/>
      <c r="L114" s="449"/>
      <c r="M114" s="449"/>
    </row>
    <row r="115" spans="1:14" ht="14.85" customHeight="1" x14ac:dyDescent="0.25">
      <c r="A115" s="452" t="s">
        <v>217</v>
      </c>
      <c r="B115" s="452" t="s">
        <v>1438</v>
      </c>
      <c r="C115" s="472">
        <v>0</v>
      </c>
      <c r="D115" s="472">
        <v>0</v>
      </c>
      <c r="E115" s="477"/>
      <c r="F115" s="474">
        <f t="shared" si="5"/>
        <v>0</v>
      </c>
      <c r="G115" s="474">
        <f t="shared" si="6"/>
        <v>0</v>
      </c>
      <c r="H115" s="449"/>
      <c r="L115" s="449"/>
      <c r="M115" s="449"/>
    </row>
    <row r="116" spans="1:14" ht="14.85" customHeight="1" x14ac:dyDescent="0.25">
      <c r="A116" s="452" t="s">
        <v>219</v>
      </c>
      <c r="B116" s="452" t="s">
        <v>1439</v>
      </c>
      <c r="C116" s="503">
        <v>56.314459000000006</v>
      </c>
      <c r="D116" s="503">
        <v>56.314459000000006</v>
      </c>
      <c r="E116" s="507"/>
      <c r="F116" s="504">
        <f t="shared" si="5"/>
        <v>3.3611359264416039E-3</v>
      </c>
      <c r="G116" s="474">
        <f t="shared" si="6"/>
        <v>3.3611359264416039E-3</v>
      </c>
      <c r="H116" s="449"/>
      <c r="L116" s="449"/>
      <c r="M116" s="449"/>
    </row>
    <row r="117" spans="1:14" ht="14.85" customHeight="1" x14ac:dyDescent="0.25">
      <c r="A117" s="452" t="s">
        <v>220</v>
      </c>
      <c r="B117" s="452" t="s">
        <v>225</v>
      </c>
      <c r="C117" s="472">
        <v>0</v>
      </c>
      <c r="D117" s="472">
        <v>0</v>
      </c>
      <c r="F117" s="474">
        <f t="shared" si="5"/>
        <v>0</v>
      </c>
      <c r="G117" s="474">
        <f t="shared" si="6"/>
        <v>0</v>
      </c>
      <c r="H117" s="449"/>
      <c r="L117" s="449"/>
      <c r="M117" s="449"/>
    </row>
    <row r="118" spans="1:14" ht="14.85" customHeight="1" x14ac:dyDescent="0.25">
      <c r="A118" s="452" t="s">
        <v>221</v>
      </c>
      <c r="B118" s="452" t="s">
        <v>227</v>
      </c>
      <c r="C118" s="472">
        <v>0</v>
      </c>
      <c r="D118" s="472">
        <v>0</v>
      </c>
      <c r="F118" s="474">
        <f t="shared" si="5"/>
        <v>0</v>
      </c>
      <c r="G118" s="474">
        <f t="shared" si="6"/>
        <v>0</v>
      </c>
      <c r="H118" s="449"/>
      <c r="L118" s="449"/>
      <c r="M118" s="449"/>
    </row>
    <row r="119" spans="1:14" ht="14.85" customHeight="1" x14ac:dyDescent="0.25">
      <c r="A119" s="452" t="s">
        <v>222</v>
      </c>
      <c r="B119" s="452" t="s">
        <v>1440</v>
      </c>
      <c r="C119" s="503">
        <v>90.694016000000005</v>
      </c>
      <c r="D119" s="503">
        <v>90.694016000000005</v>
      </c>
      <c r="E119" s="501"/>
      <c r="F119" s="504">
        <f t="shared" si="5"/>
        <v>5.4130843286778205E-3</v>
      </c>
      <c r="G119" s="474">
        <f t="shared" si="6"/>
        <v>5.4130843286778205E-3</v>
      </c>
      <c r="H119" s="449"/>
      <c r="L119" s="449"/>
      <c r="M119" s="449"/>
    </row>
    <row r="120" spans="1:14" ht="14.85" customHeight="1" x14ac:dyDescent="0.25">
      <c r="A120" s="452" t="s">
        <v>224</v>
      </c>
      <c r="B120" s="452" t="s">
        <v>229</v>
      </c>
      <c r="C120" s="472">
        <v>0</v>
      </c>
      <c r="D120" s="472">
        <v>0</v>
      </c>
      <c r="F120" s="474">
        <f t="shared" si="5"/>
        <v>0</v>
      </c>
      <c r="G120" s="474">
        <f t="shared" si="6"/>
        <v>0</v>
      </c>
      <c r="H120" s="449"/>
      <c r="L120" s="449"/>
      <c r="M120" s="449"/>
    </row>
    <row r="121" spans="1:14" ht="14.85" customHeight="1" x14ac:dyDescent="0.25">
      <c r="A121" s="452" t="s">
        <v>226</v>
      </c>
      <c r="B121" s="452" t="s">
        <v>1447</v>
      </c>
      <c r="C121" s="472">
        <v>0</v>
      </c>
      <c r="D121" s="472">
        <v>0</v>
      </c>
      <c r="F121" s="474">
        <f t="shared" si="5"/>
        <v>0</v>
      </c>
      <c r="G121" s="474">
        <f t="shared" si="6"/>
        <v>0</v>
      </c>
      <c r="H121" s="449"/>
      <c r="L121" s="449"/>
      <c r="M121" s="449"/>
    </row>
    <row r="122" spans="1:14" ht="14.85" customHeight="1" x14ac:dyDescent="0.25">
      <c r="A122" s="452" t="s">
        <v>228</v>
      </c>
      <c r="B122" s="452" t="s">
        <v>231</v>
      </c>
      <c r="C122" s="472">
        <v>0</v>
      </c>
      <c r="D122" s="472" t="s">
        <v>83</v>
      </c>
      <c r="F122" s="474">
        <f t="shared" si="5"/>
        <v>0</v>
      </c>
      <c r="G122" s="474" t="str">
        <f t="shared" si="6"/>
        <v/>
      </c>
      <c r="H122" s="449"/>
      <c r="L122" s="449"/>
      <c r="M122" s="449"/>
    </row>
    <row r="123" spans="1:14" ht="14.85" customHeight="1" x14ac:dyDescent="0.25">
      <c r="A123" s="452" t="s">
        <v>230</v>
      </c>
      <c r="B123" s="452" t="s">
        <v>218</v>
      </c>
      <c r="C123" s="472">
        <v>0</v>
      </c>
      <c r="D123" s="472">
        <v>0</v>
      </c>
      <c r="F123" s="474">
        <f t="shared" si="5"/>
        <v>0</v>
      </c>
      <c r="G123" s="474">
        <f t="shared" si="6"/>
        <v>0</v>
      </c>
      <c r="H123" s="449"/>
      <c r="L123" s="449"/>
      <c r="M123" s="449"/>
    </row>
    <row r="124" spans="1:14" ht="14.85" customHeight="1" x14ac:dyDescent="0.25">
      <c r="A124" s="452" t="s">
        <v>232</v>
      </c>
      <c r="B124" s="449" t="s">
        <v>1442</v>
      </c>
      <c r="C124" s="472">
        <v>0</v>
      </c>
      <c r="D124" s="472">
        <v>0</v>
      </c>
      <c r="F124" s="474">
        <f t="shared" si="5"/>
        <v>0</v>
      </c>
      <c r="G124" s="474">
        <f t="shared" si="6"/>
        <v>0</v>
      </c>
      <c r="H124" s="449"/>
      <c r="L124" s="449"/>
      <c r="M124" s="449"/>
    </row>
    <row r="125" spans="1:14" ht="14.85" customHeight="1" x14ac:dyDescent="0.25">
      <c r="A125" s="452" t="s">
        <v>234</v>
      </c>
      <c r="B125" s="452" t="s">
        <v>233</v>
      </c>
      <c r="C125" s="472">
        <v>0</v>
      </c>
      <c r="D125" s="472">
        <v>0</v>
      </c>
      <c r="F125" s="474">
        <f t="shared" si="5"/>
        <v>0</v>
      </c>
      <c r="G125" s="474">
        <f t="shared" si="6"/>
        <v>0</v>
      </c>
      <c r="H125" s="449"/>
      <c r="L125" s="449"/>
      <c r="M125" s="449"/>
    </row>
    <row r="126" spans="1:14" ht="14.85" customHeight="1" x14ac:dyDescent="0.25">
      <c r="A126" s="452" t="s">
        <v>236</v>
      </c>
      <c r="B126" s="452" t="s">
        <v>235</v>
      </c>
      <c r="C126" s="472">
        <v>0</v>
      </c>
      <c r="D126" s="472" t="s">
        <v>83</v>
      </c>
      <c r="F126" s="474">
        <f t="shared" si="5"/>
        <v>0</v>
      </c>
      <c r="G126" s="474" t="str">
        <f t="shared" si="6"/>
        <v/>
      </c>
      <c r="H126" s="449"/>
      <c r="L126" s="449"/>
      <c r="M126" s="449"/>
    </row>
    <row r="127" spans="1:14" ht="14.85" customHeight="1" x14ac:dyDescent="0.25">
      <c r="A127" s="452" t="s">
        <v>237</v>
      </c>
      <c r="B127" s="452" t="s">
        <v>1441</v>
      </c>
      <c r="C127" s="472">
        <v>0</v>
      </c>
      <c r="D127" s="472">
        <v>0</v>
      </c>
      <c r="F127" s="474">
        <f t="shared" si="5"/>
        <v>0</v>
      </c>
      <c r="G127" s="474">
        <f t="shared" si="6"/>
        <v>0</v>
      </c>
      <c r="H127" s="449"/>
      <c r="L127" s="449"/>
      <c r="M127" s="449"/>
    </row>
    <row r="128" spans="1:14" ht="14.85" customHeight="1" x14ac:dyDescent="0.25">
      <c r="A128" s="452" t="s">
        <v>1443</v>
      </c>
      <c r="B128" s="452" t="s">
        <v>147</v>
      </c>
      <c r="C128" s="472">
        <v>0</v>
      </c>
      <c r="D128" s="472" t="s">
        <v>83</v>
      </c>
      <c r="F128" s="474">
        <f t="shared" si="5"/>
        <v>0</v>
      </c>
      <c r="G128" s="474" t="str">
        <f t="shared" si="6"/>
        <v/>
      </c>
      <c r="H128" s="449"/>
      <c r="L128" s="449"/>
      <c r="M128" s="449"/>
    </row>
    <row r="129" spans="1:14" ht="14.85" customHeight="1" x14ac:dyDescent="0.25">
      <c r="A129" s="452" t="s">
        <v>1446</v>
      </c>
      <c r="B129" s="483" t="s">
        <v>149</v>
      </c>
      <c r="C129" s="503">
        <f>SUM(C112:C128)</f>
        <v>16754.591374000003</v>
      </c>
      <c r="D129" s="503">
        <f>SUM(D112:D128)</f>
        <v>16754.591374000003</v>
      </c>
      <c r="E129" s="501"/>
      <c r="F129" s="504">
        <f>SUM(F112:F128)</f>
        <v>0.99999999999999989</v>
      </c>
      <c r="G129" s="474">
        <f>SUM(G112:G128)</f>
        <v>0.99999999999999989</v>
      </c>
      <c r="H129" s="449"/>
      <c r="L129" s="449"/>
      <c r="M129" s="449"/>
    </row>
    <row r="130" spans="1:14" ht="14.85" hidden="1" customHeight="1" outlineLevel="1" x14ac:dyDescent="0.25">
      <c r="A130" s="452" t="s">
        <v>238</v>
      </c>
      <c r="B130" s="479" t="s">
        <v>151</v>
      </c>
      <c r="C130" s="472"/>
      <c r="D130" s="472"/>
      <c r="F130" s="474" t="str">
        <f>IF($C$129=0,"",IF(C130="[for completion]","",IF(C130="","",C130/$C$129)))</f>
        <v/>
      </c>
      <c r="G130" s="474" t="str">
        <f>IF($D$129=0,"",IF(D130="[for completion]","",IF(D130="","",D130/$D$129)))</f>
        <v/>
      </c>
      <c r="H130" s="449"/>
      <c r="L130" s="449"/>
      <c r="M130" s="449"/>
    </row>
    <row r="131" spans="1:14" ht="14.85" hidden="1" customHeight="1" outlineLevel="1" x14ac:dyDescent="0.25">
      <c r="A131" s="452" t="s">
        <v>239</v>
      </c>
      <c r="B131" s="479" t="s">
        <v>151</v>
      </c>
      <c r="C131" s="472"/>
      <c r="D131" s="472"/>
      <c r="F131" s="474">
        <f t="shared" ref="F131:F136" si="7">IF($C$129=0,"",IF(C131="[for completion]","",C131/$C$129))</f>
        <v>0</v>
      </c>
      <c r="G131" s="474">
        <f t="shared" ref="G131:G136" si="8">IF($D$129=0,"",IF(D131="[for completion]","",D131/$D$129))</f>
        <v>0</v>
      </c>
      <c r="H131" s="449"/>
      <c r="L131" s="449"/>
      <c r="M131" s="449"/>
    </row>
    <row r="132" spans="1:14" ht="14.85" hidden="1" customHeight="1" outlineLevel="1" x14ac:dyDescent="0.25">
      <c r="A132" s="452" t="s">
        <v>240</v>
      </c>
      <c r="B132" s="479" t="s">
        <v>151</v>
      </c>
      <c r="C132" s="472"/>
      <c r="D132" s="472"/>
      <c r="F132" s="474">
        <f t="shared" si="7"/>
        <v>0</v>
      </c>
      <c r="G132" s="474">
        <f t="shared" si="8"/>
        <v>0</v>
      </c>
      <c r="H132" s="449"/>
      <c r="L132" s="449"/>
      <c r="M132" s="449"/>
    </row>
    <row r="133" spans="1:14" ht="14.85" hidden="1" customHeight="1" outlineLevel="1" x14ac:dyDescent="0.25">
      <c r="A133" s="452" t="s">
        <v>241</v>
      </c>
      <c r="B133" s="479" t="s">
        <v>151</v>
      </c>
      <c r="C133" s="472"/>
      <c r="D133" s="472"/>
      <c r="F133" s="474">
        <f t="shared" si="7"/>
        <v>0</v>
      </c>
      <c r="G133" s="474">
        <f t="shared" si="8"/>
        <v>0</v>
      </c>
      <c r="H133" s="449"/>
      <c r="L133" s="449"/>
      <c r="M133" s="449"/>
    </row>
    <row r="134" spans="1:14" ht="14.85" hidden="1" customHeight="1" outlineLevel="1" x14ac:dyDescent="0.25">
      <c r="A134" s="452" t="s">
        <v>242</v>
      </c>
      <c r="B134" s="479" t="s">
        <v>151</v>
      </c>
      <c r="C134" s="472"/>
      <c r="D134" s="472"/>
      <c r="F134" s="474">
        <f t="shared" si="7"/>
        <v>0</v>
      </c>
      <c r="G134" s="474">
        <f t="shared" si="8"/>
        <v>0</v>
      </c>
      <c r="H134" s="449"/>
      <c r="L134" s="449"/>
      <c r="M134" s="449"/>
    </row>
    <row r="135" spans="1:14" ht="14.85" hidden="1" customHeight="1" outlineLevel="1" x14ac:dyDescent="0.25">
      <c r="A135" s="452" t="s">
        <v>243</v>
      </c>
      <c r="B135" s="479" t="s">
        <v>151</v>
      </c>
      <c r="C135" s="472"/>
      <c r="D135" s="472"/>
      <c r="F135" s="474">
        <f t="shared" si="7"/>
        <v>0</v>
      </c>
      <c r="G135" s="474">
        <f t="shared" si="8"/>
        <v>0</v>
      </c>
      <c r="H135" s="449"/>
      <c r="L135" s="449"/>
      <c r="M135" s="449"/>
    </row>
    <row r="136" spans="1:14" ht="14.85" hidden="1" customHeight="1" outlineLevel="1" x14ac:dyDescent="0.25">
      <c r="A136" s="452" t="s">
        <v>244</v>
      </c>
      <c r="B136" s="479" t="s">
        <v>151</v>
      </c>
      <c r="C136" s="472"/>
      <c r="D136" s="472"/>
      <c r="F136" s="474">
        <f t="shared" si="7"/>
        <v>0</v>
      </c>
      <c r="G136" s="474">
        <f t="shared" si="8"/>
        <v>0</v>
      </c>
      <c r="H136" s="449"/>
      <c r="L136" s="449"/>
      <c r="M136" s="449"/>
    </row>
    <row r="137" spans="1:14" ht="15" customHeight="1" collapsed="1" x14ac:dyDescent="0.25">
      <c r="A137" s="468"/>
      <c r="B137" s="469" t="s">
        <v>245</v>
      </c>
      <c r="C137" s="471" t="s">
        <v>209</v>
      </c>
      <c r="D137" s="471" t="s">
        <v>210</v>
      </c>
      <c r="E137" s="470"/>
      <c r="F137" s="471" t="s">
        <v>211</v>
      </c>
      <c r="G137" s="471" t="s">
        <v>212</v>
      </c>
      <c r="H137" s="449"/>
      <c r="L137" s="449"/>
      <c r="M137" s="449"/>
    </row>
    <row r="138" spans="1:14" s="488" customFormat="1" ht="14.85" customHeight="1" x14ac:dyDescent="0.25">
      <c r="A138" s="452" t="s">
        <v>246</v>
      </c>
      <c r="B138" s="452" t="s">
        <v>214</v>
      </c>
      <c r="C138" s="503">
        <v>16368.746182000001</v>
      </c>
      <c r="D138" s="503">
        <v>16368.746182000001</v>
      </c>
      <c r="E138" s="507"/>
      <c r="F138" s="504">
        <f t="shared" ref="F138:F154" si="9">IF($C$155=0,"",IF(C138="[for completion]","",IF(C138="","",C138/$C$155)))</f>
        <v>1</v>
      </c>
      <c r="G138" s="474">
        <f t="shared" ref="G138:G154" si="10">IF($D$155=0,"",IF(D138="[for completion]","",IF(D138="","",D138/$D$155)))</f>
        <v>1</v>
      </c>
      <c r="H138" s="449"/>
      <c r="I138" s="452"/>
      <c r="J138" s="452"/>
      <c r="K138" s="452"/>
      <c r="L138" s="449"/>
      <c r="M138" s="449"/>
      <c r="N138" s="449"/>
    </row>
    <row r="139" spans="1:14" s="488" customFormat="1" ht="14.85" customHeight="1" x14ac:dyDescent="0.25">
      <c r="A139" s="452" t="s">
        <v>247</v>
      </c>
      <c r="B139" s="452" t="s">
        <v>1437</v>
      </c>
      <c r="C139" s="472">
        <v>0</v>
      </c>
      <c r="D139" s="472">
        <v>0</v>
      </c>
      <c r="E139" s="477"/>
      <c r="F139" s="474">
        <f t="shared" si="9"/>
        <v>0</v>
      </c>
      <c r="G139" s="474">
        <f t="shared" si="10"/>
        <v>0</v>
      </c>
      <c r="H139" s="449"/>
      <c r="I139" s="452"/>
      <c r="J139" s="452"/>
      <c r="K139" s="452"/>
      <c r="L139" s="449"/>
      <c r="M139" s="449"/>
      <c r="N139" s="449"/>
    </row>
    <row r="140" spans="1:14" ht="14.85" customHeight="1" x14ac:dyDescent="0.25">
      <c r="A140" s="452" t="s">
        <v>248</v>
      </c>
      <c r="B140" s="452" t="s">
        <v>223</v>
      </c>
      <c r="C140" s="472">
        <v>0</v>
      </c>
      <c r="D140" s="472" t="s">
        <v>83</v>
      </c>
      <c r="E140" s="477"/>
      <c r="F140" s="474">
        <f t="shared" si="9"/>
        <v>0</v>
      </c>
      <c r="G140" s="474" t="str">
        <f t="shared" si="10"/>
        <v/>
      </c>
      <c r="H140" s="449"/>
      <c r="L140" s="449"/>
      <c r="M140" s="449"/>
    </row>
    <row r="141" spans="1:14" ht="14.85" customHeight="1" x14ac:dyDescent="0.25">
      <c r="A141" s="452" t="s">
        <v>249</v>
      </c>
      <c r="B141" s="452" t="s">
        <v>1438</v>
      </c>
      <c r="C141" s="472">
        <v>0</v>
      </c>
      <c r="D141" s="472">
        <v>0</v>
      </c>
      <c r="E141" s="477"/>
      <c r="F141" s="474">
        <f t="shared" si="9"/>
        <v>0</v>
      </c>
      <c r="G141" s="474">
        <f t="shared" si="10"/>
        <v>0</v>
      </c>
      <c r="H141" s="449"/>
      <c r="L141" s="449"/>
      <c r="M141" s="449"/>
    </row>
    <row r="142" spans="1:14" ht="14.85" customHeight="1" x14ac:dyDescent="0.25">
      <c r="A142" s="452" t="s">
        <v>250</v>
      </c>
      <c r="B142" s="452" t="s">
        <v>1439</v>
      </c>
      <c r="C142" s="472">
        <v>0</v>
      </c>
      <c r="D142" s="472">
        <v>0</v>
      </c>
      <c r="E142" s="477"/>
      <c r="F142" s="474">
        <f t="shared" si="9"/>
        <v>0</v>
      </c>
      <c r="G142" s="474">
        <f t="shared" si="10"/>
        <v>0</v>
      </c>
      <c r="H142" s="449"/>
      <c r="L142" s="449"/>
      <c r="M142" s="449"/>
    </row>
    <row r="143" spans="1:14" ht="14.85" customHeight="1" x14ac:dyDescent="0.25">
      <c r="A143" s="452" t="s">
        <v>251</v>
      </c>
      <c r="B143" s="452" t="s">
        <v>225</v>
      </c>
      <c r="C143" s="472">
        <v>0</v>
      </c>
      <c r="D143" s="472">
        <v>0</v>
      </c>
      <c r="F143" s="474">
        <f t="shared" si="9"/>
        <v>0</v>
      </c>
      <c r="G143" s="474">
        <f t="shared" si="10"/>
        <v>0</v>
      </c>
      <c r="H143" s="449"/>
      <c r="L143" s="449"/>
      <c r="M143" s="449"/>
    </row>
    <row r="144" spans="1:14" ht="14.85" customHeight="1" x14ac:dyDescent="0.25">
      <c r="A144" s="452" t="s">
        <v>252</v>
      </c>
      <c r="B144" s="452" t="s">
        <v>227</v>
      </c>
      <c r="C144" s="472">
        <v>0</v>
      </c>
      <c r="D144" s="472">
        <v>0</v>
      </c>
      <c r="F144" s="474">
        <f t="shared" si="9"/>
        <v>0</v>
      </c>
      <c r="G144" s="474">
        <f t="shared" si="10"/>
        <v>0</v>
      </c>
      <c r="H144" s="449"/>
      <c r="L144" s="449"/>
      <c r="M144" s="449"/>
    </row>
    <row r="145" spans="1:13" ht="14.85" customHeight="1" x14ac:dyDescent="0.25">
      <c r="A145" s="452" t="s">
        <v>253</v>
      </c>
      <c r="B145" s="452" t="s">
        <v>1440</v>
      </c>
      <c r="C145" s="472">
        <v>0</v>
      </c>
      <c r="D145" s="472">
        <v>0</v>
      </c>
      <c r="F145" s="474">
        <f t="shared" si="9"/>
        <v>0</v>
      </c>
      <c r="G145" s="474">
        <f t="shared" si="10"/>
        <v>0</v>
      </c>
      <c r="H145" s="449"/>
      <c r="L145" s="449"/>
      <c r="M145" s="449"/>
    </row>
    <row r="146" spans="1:13" ht="14.85" customHeight="1" x14ac:dyDescent="0.25">
      <c r="A146" s="452" t="s">
        <v>254</v>
      </c>
      <c r="B146" s="452" t="s">
        <v>229</v>
      </c>
      <c r="C146" s="472">
        <v>0</v>
      </c>
      <c r="D146" s="472">
        <v>0</v>
      </c>
      <c r="F146" s="474">
        <f t="shared" si="9"/>
        <v>0</v>
      </c>
      <c r="G146" s="474">
        <f t="shared" si="10"/>
        <v>0</v>
      </c>
      <c r="H146" s="449"/>
      <c r="L146" s="449"/>
      <c r="M146" s="449"/>
    </row>
    <row r="147" spans="1:13" ht="14.85" customHeight="1" x14ac:dyDescent="0.25">
      <c r="A147" s="452" t="s">
        <v>255</v>
      </c>
      <c r="B147" s="452" t="s">
        <v>1447</v>
      </c>
      <c r="C147" s="472">
        <v>0</v>
      </c>
      <c r="D147" s="472">
        <v>0</v>
      </c>
      <c r="F147" s="474">
        <f t="shared" si="9"/>
        <v>0</v>
      </c>
      <c r="G147" s="474">
        <f t="shared" si="10"/>
        <v>0</v>
      </c>
      <c r="H147" s="449"/>
      <c r="L147" s="449"/>
      <c r="M147" s="449"/>
    </row>
    <row r="148" spans="1:13" ht="14.85" customHeight="1" x14ac:dyDescent="0.25">
      <c r="A148" s="452" t="s">
        <v>256</v>
      </c>
      <c r="B148" s="452" t="s">
        <v>231</v>
      </c>
      <c r="C148" s="472">
        <v>0</v>
      </c>
      <c r="D148" s="472" t="s">
        <v>83</v>
      </c>
      <c r="F148" s="474">
        <f t="shared" si="9"/>
        <v>0</v>
      </c>
      <c r="G148" s="474" t="str">
        <f t="shared" si="10"/>
        <v/>
      </c>
      <c r="H148" s="449"/>
      <c r="L148" s="449"/>
      <c r="M148" s="449"/>
    </row>
    <row r="149" spans="1:13" ht="14.85" customHeight="1" x14ac:dyDescent="0.25">
      <c r="A149" s="452" t="s">
        <v>257</v>
      </c>
      <c r="B149" s="452" t="s">
        <v>218</v>
      </c>
      <c r="C149" s="472">
        <v>0</v>
      </c>
      <c r="D149" s="472">
        <v>0</v>
      </c>
      <c r="F149" s="474">
        <f t="shared" si="9"/>
        <v>0</v>
      </c>
      <c r="G149" s="474">
        <f t="shared" si="10"/>
        <v>0</v>
      </c>
      <c r="H149" s="449"/>
      <c r="L149" s="449"/>
      <c r="M149" s="449"/>
    </row>
    <row r="150" spans="1:13" ht="14.85" customHeight="1" x14ac:dyDescent="0.25">
      <c r="A150" s="452" t="s">
        <v>258</v>
      </c>
      <c r="B150" s="449" t="s">
        <v>1442</v>
      </c>
      <c r="C150" s="472">
        <v>0</v>
      </c>
      <c r="D150" s="472">
        <v>0</v>
      </c>
      <c r="F150" s="474">
        <f t="shared" si="9"/>
        <v>0</v>
      </c>
      <c r="G150" s="474">
        <f t="shared" si="10"/>
        <v>0</v>
      </c>
      <c r="H150" s="449"/>
      <c r="L150" s="449"/>
      <c r="M150" s="449"/>
    </row>
    <row r="151" spans="1:13" ht="14.85" customHeight="1" x14ac:dyDescent="0.25">
      <c r="A151" s="452" t="s">
        <v>259</v>
      </c>
      <c r="B151" s="452" t="s">
        <v>233</v>
      </c>
      <c r="C151" s="472">
        <v>0</v>
      </c>
      <c r="D151" s="472">
        <v>0</v>
      </c>
      <c r="F151" s="474">
        <f t="shared" si="9"/>
        <v>0</v>
      </c>
      <c r="G151" s="474">
        <f t="shared" si="10"/>
        <v>0</v>
      </c>
      <c r="H151" s="449"/>
      <c r="L151" s="449"/>
      <c r="M151" s="449"/>
    </row>
    <row r="152" spans="1:13" ht="14.85" customHeight="1" x14ac:dyDescent="0.25">
      <c r="A152" s="452" t="s">
        <v>260</v>
      </c>
      <c r="B152" s="452" t="s">
        <v>235</v>
      </c>
      <c r="C152" s="472">
        <v>0</v>
      </c>
      <c r="D152" s="472" t="s">
        <v>83</v>
      </c>
      <c r="F152" s="474">
        <f t="shared" si="9"/>
        <v>0</v>
      </c>
      <c r="G152" s="474" t="str">
        <f t="shared" si="10"/>
        <v/>
      </c>
      <c r="H152" s="449"/>
      <c r="L152" s="449"/>
      <c r="M152" s="449"/>
    </row>
    <row r="153" spans="1:13" ht="14.85" customHeight="1" x14ac:dyDescent="0.25">
      <c r="A153" s="452" t="s">
        <v>261</v>
      </c>
      <c r="B153" s="452" t="s">
        <v>1441</v>
      </c>
      <c r="C153" s="472">
        <v>0</v>
      </c>
      <c r="D153" s="472">
        <v>0</v>
      </c>
      <c r="F153" s="474">
        <f t="shared" si="9"/>
        <v>0</v>
      </c>
      <c r="G153" s="474">
        <f t="shared" si="10"/>
        <v>0</v>
      </c>
      <c r="H153" s="449"/>
      <c r="L153" s="449"/>
      <c r="M153" s="449"/>
    </row>
    <row r="154" spans="1:13" ht="14.85" customHeight="1" x14ac:dyDescent="0.25">
      <c r="A154" s="452" t="s">
        <v>1444</v>
      </c>
      <c r="B154" s="452" t="s">
        <v>147</v>
      </c>
      <c r="C154" s="472">
        <v>0</v>
      </c>
      <c r="D154" s="472" t="s">
        <v>83</v>
      </c>
      <c r="F154" s="474">
        <f t="shared" si="9"/>
        <v>0</v>
      </c>
      <c r="G154" s="474" t="str">
        <f t="shared" si="10"/>
        <v/>
      </c>
      <c r="H154" s="449"/>
      <c r="L154" s="449"/>
      <c r="M154" s="449"/>
    </row>
    <row r="155" spans="1:13" ht="14.85" customHeight="1" x14ac:dyDescent="0.25">
      <c r="A155" s="452" t="s">
        <v>1448</v>
      </c>
      <c r="B155" s="483" t="s">
        <v>149</v>
      </c>
      <c r="C155" s="503">
        <f>SUM(C138:C154)</f>
        <v>16368.746182000001</v>
      </c>
      <c r="D155" s="503">
        <f>SUM(D138:D154)</f>
        <v>16368.746182000001</v>
      </c>
      <c r="E155" s="501"/>
      <c r="F155" s="504">
        <f>SUM(F138:F154)</f>
        <v>1</v>
      </c>
      <c r="G155" s="474">
        <f>SUM(G138:G154)</f>
        <v>1</v>
      </c>
      <c r="H155" s="449"/>
      <c r="L155" s="449"/>
      <c r="M155" s="449"/>
    </row>
    <row r="156" spans="1:13" ht="14.85" hidden="1" customHeight="1" outlineLevel="1" x14ac:dyDescent="0.25">
      <c r="A156" s="452" t="s">
        <v>262</v>
      </c>
      <c r="B156" s="479" t="s">
        <v>151</v>
      </c>
      <c r="C156" s="472"/>
      <c r="D156" s="472"/>
      <c r="F156" s="474" t="str">
        <f t="shared" ref="F156:F162" si="11">IF($C$155=0,"",IF(C156="[for completion]","",IF(C156="","",C156/$C$155)))</f>
        <v/>
      </c>
      <c r="G156" s="474" t="str">
        <f t="shared" ref="G156:G162" si="12">IF($D$155=0,"",IF(D156="[for completion]","",IF(D156="","",D156/$D$155)))</f>
        <v/>
      </c>
      <c r="H156" s="449"/>
      <c r="L156" s="449"/>
      <c r="M156" s="449"/>
    </row>
    <row r="157" spans="1:13" ht="14.85" hidden="1" customHeight="1" outlineLevel="1" x14ac:dyDescent="0.25">
      <c r="A157" s="452" t="s">
        <v>263</v>
      </c>
      <c r="B157" s="479" t="s">
        <v>151</v>
      </c>
      <c r="C157" s="472"/>
      <c r="D157" s="472"/>
      <c r="F157" s="474" t="str">
        <f t="shared" si="11"/>
        <v/>
      </c>
      <c r="G157" s="474" t="str">
        <f t="shared" si="12"/>
        <v/>
      </c>
      <c r="H157" s="449"/>
      <c r="L157" s="449"/>
      <c r="M157" s="449"/>
    </row>
    <row r="158" spans="1:13" ht="14.85" hidden="1" customHeight="1" outlineLevel="1" x14ac:dyDescent="0.25">
      <c r="A158" s="452" t="s">
        <v>264</v>
      </c>
      <c r="B158" s="479" t="s">
        <v>151</v>
      </c>
      <c r="C158" s="472"/>
      <c r="D158" s="472"/>
      <c r="F158" s="474" t="str">
        <f t="shared" si="11"/>
        <v/>
      </c>
      <c r="G158" s="474" t="str">
        <f t="shared" si="12"/>
        <v/>
      </c>
      <c r="H158" s="449"/>
      <c r="L158" s="449"/>
      <c r="M158" s="449"/>
    </row>
    <row r="159" spans="1:13" ht="14.85" hidden="1" customHeight="1" outlineLevel="1" x14ac:dyDescent="0.25">
      <c r="A159" s="452" t="s">
        <v>265</v>
      </c>
      <c r="B159" s="479" t="s">
        <v>151</v>
      </c>
      <c r="C159" s="472"/>
      <c r="D159" s="472"/>
      <c r="F159" s="474" t="str">
        <f t="shared" si="11"/>
        <v/>
      </c>
      <c r="G159" s="474" t="str">
        <f t="shared" si="12"/>
        <v/>
      </c>
      <c r="H159" s="449"/>
      <c r="L159" s="449"/>
      <c r="M159" s="449"/>
    </row>
    <row r="160" spans="1:13" ht="14.85" hidden="1" customHeight="1" outlineLevel="1" x14ac:dyDescent="0.25">
      <c r="A160" s="452" t="s">
        <v>266</v>
      </c>
      <c r="B160" s="479" t="s">
        <v>151</v>
      </c>
      <c r="C160" s="472"/>
      <c r="D160" s="472"/>
      <c r="F160" s="474" t="str">
        <f t="shared" si="11"/>
        <v/>
      </c>
      <c r="G160" s="474" t="str">
        <f t="shared" si="12"/>
        <v/>
      </c>
      <c r="H160" s="449"/>
      <c r="L160" s="449"/>
      <c r="M160" s="449"/>
    </row>
    <row r="161" spans="1:13" ht="14.85" hidden="1" customHeight="1" outlineLevel="1" x14ac:dyDescent="0.25">
      <c r="A161" s="452" t="s">
        <v>267</v>
      </c>
      <c r="B161" s="479" t="s">
        <v>151</v>
      </c>
      <c r="C161" s="472"/>
      <c r="D161" s="472"/>
      <c r="F161" s="474" t="str">
        <f t="shared" si="11"/>
        <v/>
      </c>
      <c r="G161" s="474" t="str">
        <f t="shared" si="12"/>
        <v/>
      </c>
      <c r="H161" s="449"/>
      <c r="L161" s="449"/>
      <c r="M161" s="449"/>
    </row>
    <row r="162" spans="1:13" ht="14.85" hidden="1" customHeight="1" outlineLevel="1" x14ac:dyDescent="0.25">
      <c r="A162" s="452" t="s">
        <v>268</v>
      </c>
      <c r="B162" s="479" t="s">
        <v>151</v>
      </c>
      <c r="C162" s="472"/>
      <c r="D162" s="472"/>
      <c r="F162" s="474" t="str">
        <f t="shared" si="11"/>
        <v/>
      </c>
      <c r="G162" s="474" t="str">
        <f t="shared" si="12"/>
        <v/>
      </c>
      <c r="H162" s="449"/>
      <c r="L162" s="449"/>
      <c r="M162" s="449"/>
    </row>
    <row r="163" spans="1:13" ht="15" customHeight="1" collapsed="1" x14ac:dyDescent="0.25">
      <c r="A163" s="468"/>
      <c r="B163" s="469" t="s">
        <v>269</v>
      </c>
      <c r="C163" s="468" t="s">
        <v>209</v>
      </c>
      <c r="D163" s="468" t="s">
        <v>210</v>
      </c>
      <c r="E163" s="470"/>
      <c r="F163" s="468" t="s">
        <v>211</v>
      </c>
      <c r="G163" s="468" t="s">
        <v>212</v>
      </c>
      <c r="H163" s="449"/>
      <c r="L163" s="449"/>
      <c r="M163" s="449"/>
    </row>
    <row r="164" spans="1:13" ht="14.85" customHeight="1" x14ac:dyDescent="0.25">
      <c r="A164" s="452" t="s">
        <v>271</v>
      </c>
      <c r="B164" s="449" t="s">
        <v>272</v>
      </c>
      <c r="C164" s="472" t="s">
        <v>83</v>
      </c>
      <c r="D164" s="503">
        <v>13453.4724869858</v>
      </c>
      <c r="E164" s="489"/>
      <c r="F164" s="474" t="str">
        <f>IF($C$167=0,"",IF(C164="[for completion]","",IF(C164="","",C164/$C$167)))</f>
        <v/>
      </c>
      <c r="G164" s="504">
        <f>IF($D$167=0,"",IF(D164="[for completion]","",IF(D164="","",D164/$D$167)))</f>
        <v>0.82189867918820148</v>
      </c>
      <c r="H164" s="449"/>
      <c r="L164" s="449"/>
      <c r="M164" s="449"/>
    </row>
    <row r="165" spans="1:13" ht="14.85" customHeight="1" x14ac:dyDescent="0.25">
      <c r="A165" s="452" t="s">
        <v>273</v>
      </c>
      <c r="B165" s="449" t="s">
        <v>274</v>
      </c>
      <c r="C165" s="472" t="s">
        <v>83</v>
      </c>
      <c r="D165" s="503">
        <v>2915.3</v>
      </c>
      <c r="E165" s="489"/>
      <c r="F165" s="474" t="str">
        <f>IF($C$167=0,"",IF(C165="[for completion]","",IF(C165="","",C165/$C$167)))</f>
        <v/>
      </c>
      <c r="G165" s="504">
        <f>IF($D$167=0,"",IF(D165="[for completion]","",IF(D165="","",D165/$D$167)))</f>
        <v>0.17810132081179861</v>
      </c>
      <c r="H165" s="449"/>
      <c r="L165" s="449"/>
      <c r="M165" s="449"/>
    </row>
    <row r="166" spans="1:13" ht="14.85" customHeight="1" x14ac:dyDescent="0.25">
      <c r="A166" s="452" t="s">
        <v>275</v>
      </c>
      <c r="B166" s="449" t="s">
        <v>147</v>
      </c>
      <c r="C166" s="472" t="s">
        <v>83</v>
      </c>
      <c r="D166" s="472" t="s">
        <v>83</v>
      </c>
      <c r="E166" s="489"/>
      <c r="F166" s="474" t="str">
        <f>IF($C$167=0,"",IF(C166="[for completion]","",IF(C166="","",C166/$C$167)))</f>
        <v/>
      </c>
      <c r="G166" s="474" t="str">
        <f>IF($D$167=0,"",IF(D166="[for completion]","",IF(D166="","",D166/$D$167)))</f>
        <v/>
      </c>
      <c r="H166" s="449"/>
      <c r="L166" s="449"/>
      <c r="M166" s="449"/>
    </row>
    <row r="167" spans="1:13" ht="14.85" customHeight="1" x14ac:dyDescent="0.25">
      <c r="A167" s="452" t="s">
        <v>276</v>
      </c>
      <c r="B167" s="483" t="s">
        <v>149</v>
      </c>
      <c r="C167" s="490">
        <f>SUM(C164:C166)</f>
        <v>0</v>
      </c>
      <c r="D167" s="505">
        <f>SUM(D164:D166)</f>
        <v>16368.772486985799</v>
      </c>
      <c r="E167" s="489"/>
      <c r="F167" s="491">
        <f>SUM(F164:F166)</f>
        <v>0</v>
      </c>
      <c r="G167" s="506">
        <f>SUM(G164:G166)</f>
        <v>1</v>
      </c>
      <c r="H167" s="449"/>
      <c r="L167" s="449"/>
      <c r="M167" s="449"/>
    </row>
    <row r="168" spans="1:13" ht="14.85" hidden="1" customHeight="1" outlineLevel="1" x14ac:dyDescent="0.25">
      <c r="A168" s="452" t="s">
        <v>277</v>
      </c>
      <c r="B168" s="483"/>
      <c r="C168" s="490"/>
      <c r="D168" s="490"/>
      <c r="E168" s="489"/>
      <c r="F168" s="489"/>
      <c r="H168" s="449"/>
      <c r="L168" s="449"/>
      <c r="M168" s="449"/>
    </row>
    <row r="169" spans="1:13" ht="14.85" hidden="1" customHeight="1" outlineLevel="1" x14ac:dyDescent="0.25">
      <c r="A169" s="452" t="s">
        <v>278</v>
      </c>
      <c r="B169" s="483"/>
      <c r="C169" s="490"/>
      <c r="D169" s="490"/>
      <c r="E169" s="489"/>
      <c r="F169" s="489"/>
      <c r="H169" s="449"/>
      <c r="L169" s="449"/>
      <c r="M169" s="449"/>
    </row>
    <row r="170" spans="1:13" ht="14.85" hidden="1" customHeight="1" outlineLevel="1" x14ac:dyDescent="0.25">
      <c r="A170" s="452" t="s">
        <v>279</v>
      </c>
      <c r="B170" s="483"/>
      <c r="C170" s="490"/>
      <c r="D170" s="490"/>
      <c r="E170" s="489"/>
      <c r="F170" s="489"/>
      <c r="H170" s="449"/>
      <c r="L170" s="449"/>
      <c r="M170" s="449"/>
    </row>
    <row r="171" spans="1:13" ht="14.85" hidden="1" customHeight="1" outlineLevel="1" x14ac:dyDescent="0.25">
      <c r="A171" s="452" t="s">
        <v>280</v>
      </c>
      <c r="B171" s="483"/>
      <c r="C171" s="490"/>
      <c r="D171" s="490"/>
      <c r="E171" s="489"/>
      <c r="F171" s="489"/>
      <c r="H171" s="449"/>
      <c r="L171" s="449"/>
      <c r="M171" s="449"/>
    </row>
    <row r="172" spans="1:13" ht="14.85" hidden="1" customHeight="1" outlineLevel="1" x14ac:dyDescent="0.25">
      <c r="A172" s="452" t="s">
        <v>281</v>
      </c>
      <c r="B172" s="483"/>
      <c r="C172" s="490"/>
      <c r="D172" s="490"/>
      <c r="E172" s="489"/>
      <c r="F172" s="489"/>
      <c r="H172" s="449"/>
      <c r="L172" s="449"/>
      <c r="M172" s="449"/>
    </row>
    <row r="173" spans="1:13" ht="15" customHeight="1" collapsed="1" x14ac:dyDescent="0.25">
      <c r="A173" s="468"/>
      <c r="B173" s="469" t="s">
        <v>282</v>
      </c>
      <c r="C173" s="468" t="s">
        <v>114</v>
      </c>
      <c r="D173" s="468"/>
      <c r="E173" s="470"/>
      <c r="F173" s="471" t="s">
        <v>283</v>
      </c>
      <c r="G173" s="471"/>
      <c r="H173" s="449"/>
      <c r="L173" s="449"/>
      <c r="M173" s="449"/>
    </row>
    <row r="174" spans="1:13" ht="15" customHeight="1" x14ac:dyDescent="0.25">
      <c r="A174" s="452" t="s">
        <v>284</v>
      </c>
      <c r="B174" s="452" t="s">
        <v>285</v>
      </c>
      <c r="C174" s="472" t="s">
        <v>83</v>
      </c>
      <c r="D174" s="465"/>
      <c r="E174" s="458"/>
      <c r="F174" s="474" t="str">
        <f>IF($C$179=0,"",IF(C174="[for completion]","",C174/$C$179))</f>
        <v/>
      </c>
      <c r="G174" s="477"/>
      <c r="H174" s="449"/>
      <c r="L174" s="449"/>
      <c r="M174" s="449"/>
    </row>
    <row r="175" spans="1:13" ht="30" customHeight="1" x14ac:dyDescent="0.25">
      <c r="A175" s="452" t="s">
        <v>9</v>
      </c>
      <c r="B175" s="452" t="s">
        <v>1259</v>
      </c>
      <c r="C175" s="472">
        <v>0</v>
      </c>
      <c r="E175" s="475"/>
      <c r="F175" s="474">
        <f>IF($C$179=0,"",IF(C175="[for completion]","",C175/$C$179))</f>
        <v>0</v>
      </c>
      <c r="G175" s="477"/>
      <c r="H175" s="449"/>
      <c r="L175" s="449"/>
      <c r="M175" s="449"/>
    </row>
    <row r="176" spans="1:13" ht="15" customHeight="1" x14ac:dyDescent="0.25">
      <c r="A176" s="452" t="s">
        <v>286</v>
      </c>
      <c r="B176" s="452" t="s">
        <v>287</v>
      </c>
      <c r="C176" s="472" t="s">
        <v>83</v>
      </c>
      <c r="E176" s="475"/>
      <c r="F176" s="474"/>
      <c r="G176" s="477"/>
      <c r="H176" s="449"/>
      <c r="L176" s="449"/>
      <c r="M176" s="449"/>
    </row>
    <row r="177" spans="1:13" ht="15" customHeight="1" x14ac:dyDescent="0.25">
      <c r="A177" s="452" t="s">
        <v>288</v>
      </c>
      <c r="B177" s="452" t="s">
        <v>289</v>
      </c>
      <c r="C177" s="503">
        <v>905</v>
      </c>
      <c r="E177" s="475"/>
      <c r="F177" s="504">
        <f>IF($C$179=0,"",IF(C177="[for completion]","",C177/$C$179))</f>
        <v>1</v>
      </c>
      <c r="G177" s="477"/>
      <c r="H177" s="449"/>
      <c r="L177" s="449"/>
      <c r="M177" s="449"/>
    </row>
    <row r="178" spans="1:13" ht="15" customHeight="1" x14ac:dyDescent="0.25">
      <c r="A178" s="452" t="s">
        <v>290</v>
      </c>
      <c r="B178" s="452" t="s">
        <v>147</v>
      </c>
      <c r="C178" s="472" t="s">
        <v>83</v>
      </c>
      <c r="E178" s="475"/>
      <c r="F178" s="474" t="str">
        <f>IF($C$179=0,"",IF(C178="[for completion]","",C178/$C$179))</f>
        <v/>
      </c>
      <c r="G178" s="477"/>
      <c r="H178" s="449"/>
      <c r="L178" s="449"/>
      <c r="M178" s="449"/>
    </row>
    <row r="179" spans="1:13" ht="15" customHeight="1" x14ac:dyDescent="0.25">
      <c r="A179" s="452" t="s">
        <v>10</v>
      </c>
      <c r="B179" s="483" t="s">
        <v>149</v>
      </c>
      <c r="C179" s="503">
        <f>SUM(C174:C178)</f>
        <v>905</v>
      </c>
      <c r="E179" s="475"/>
      <c r="F179" s="504">
        <f>SUM(F174:F178)</f>
        <v>1</v>
      </c>
      <c r="G179" s="477"/>
      <c r="H179" s="449"/>
      <c r="L179" s="449"/>
      <c r="M179" s="449"/>
    </row>
    <row r="180" spans="1:13" ht="15" hidden="1" customHeight="1" outlineLevel="1" x14ac:dyDescent="0.25">
      <c r="A180" s="452" t="s">
        <v>291</v>
      </c>
      <c r="B180" s="479" t="s">
        <v>292</v>
      </c>
      <c r="C180" s="472"/>
      <c r="E180" s="475"/>
      <c r="F180" s="474">
        <f t="shared" ref="F180:F187" si="13">IF($C$179=0,"",IF(C180="[for completion]","",C180/$C$179))</f>
        <v>0</v>
      </c>
      <c r="G180" s="477"/>
      <c r="H180" s="449"/>
      <c r="L180" s="449"/>
      <c r="M180" s="449"/>
    </row>
    <row r="181" spans="1:13" s="479" customFormat="1" ht="30" hidden="1" customHeight="1" outlineLevel="1" x14ac:dyDescent="0.25">
      <c r="A181" s="452" t="s">
        <v>293</v>
      </c>
      <c r="B181" s="479" t="s">
        <v>294</v>
      </c>
      <c r="C181" s="492"/>
      <c r="F181" s="474">
        <f t="shared" si="13"/>
        <v>0</v>
      </c>
    </row>
    <row r="182" spans="1:13" ht="30" hidden="1" customHeight="1" outlineLevel="1" x14ac:dyDescent="0.25">
      <c r="A182" s="452" t="s">
        <v>295</v>
      </c>
      <c r="B182" s="479" t="s">
        <v>296</v>
      </c>
      <c r="C182" s="472"/>
      <c r="E182" s="475"/>
      <c r="F182" s="474">
        <f t="shared" si="13"/>
        <v>0</v>
      </c>
      <c r="G182" s="477"/>
      <c r="H182" s="449"/>
      <c r="L182" s="449"/>
      <c r="M182" s="449"/>
    </row>
    <row r="183" spans="1:13" ht="15" hidden="1" customHeight="1" outlineLevel="1" x14ac:dyDescent="0.25">
      <c r="A183" s="452" t="s">
        <v>297</v>
      </c>
      <c r="B183" s="479" t="s">
        <v>298</v>
      </c>
      <c r="C183" s="472"/>
      <c r="E183" s="475"/>
      <c r="F183" s="474">
        <f t="shared" si="13"/>
        <v>0</v>
      </c>
      <c r="G183" s="477"/>
      <c r="H183" s="449"/>
      <c r="L183" s="449"/>
      <c r="M183" s="449"/>
    </row>
    <row r="184" spans="1:13" s="479" customFormat="1" ht="30" hidden="1" customHeight="1" outlineLevel="1" x14ac:dyDescent="0.25">
      <c r="A184" s="452" t="s">
        <v>299</v>
      </c>
      <c r="B184" s="479" t="s">
        <v>300</v>
      </c>
      <c r="C184" s="492"/>
      <c r="F184" s="474">
        <f t="shared" si="13"/>
        <v>0</v>
      </c>
    </row>
    <row r="185" spans="1:13" ht="30" hidden="1" customHeight="1" outlineLevel="1" x14ac:dyDescent="0.25">
      <c r="A185" s="452" t="s">
        <v>301</v>
      </c>
      <c r="B185" s="479" t="s">
        <v>302</v>
      </c>
      <c r="C185" s="472"/>
      <c r="E185" s="475"/>
      <c r="F185" s="474">
        <f t="shared" si="13"/>
        <v>0</v>
      </c>
      <c r="G185" s="477"/>
      <c r="H185" s="449"/>
      <c r="L185" s="449"/>
      <c r="M185" s="449"/>
    </row>
    <row r="186" spans="1:13" ht="15" hidden="1" customHeight="1" outlineLevel="1" x14ac:dyDescent="0.25">
      <c r="A186" s="452" t="s">
        <v>303</v>
      </c>
      <c r="B186" s="479" t="s">
        <v>304</v>
      </c>
      <c r="C186" s="472">
        <v>894</v>
      </c>
      <c r="E186" s="475"/>
      <c r="F186" s="474">
        <f t="shared" si="13"/>
        <v>0.98784530386740332</v>
      </c>
      <c r="G186" s="477"/>
      <c r="H186" s="449"/>
      <c r="L186" s="449"/>
      <c r="M186" s="449"/>
    </row>
    <row r="187" spans="1:13" ht="15" hidden="1" customHeight="1" outlineLevel="1" x14ac:dyDescent="0.25">
      <c r="A187" s="452" t="s">
        <v>305</v>
      </c>
      <c r="B187" s="479" t="s">
        <v>306</v>
      </c>
      <c r="C187" s="472">
        <v>11</v>
      </c>
      <c r="E187" s="475"/>
      <c r="F187" s="474">
        <f t="shared" si="13"/>
        <v>1.2154696132596685E-2</v>
      </c>
      <c r="G187" s="477"/>
      <c r="H187" s="449"/>
      <c r="L187" s="449"/>
      <c r="M187" s="449"/>
    </row>
    <row r="188" spans="1:13" ht="15" hidden="1" customHeight="1" outlineLevel="1" x14ac:dyDescent="0.25">
      <c r="A188" s="452" t="s">
        <v>307</v>
      </c>
      <c r="B188" s="479"/>
      <c r="E188" s="475"/>
      <c r="F188" s="477"/>
      <c r="G188" s="477"/>
      <c r="H188" s="449"/>
      <c r="L188" s="449"/>
      <c r="M188" s="449"/>
    </row>
    <row r="189" spans="1:13" ht="15" hidden="1" customHeight="1" outlineLevel="1" x14ac:dyDescent="0.25">
      <c r="A189" s="452" t="s">
        <v>308</v>
      </c>
      <c r="B189" s="479"/>
      <c r="E189" s="475"/>
      <c r="F189" s="477"/>
      <c r="G189" s="477"/>
      <c r="H189" s="449"/>
      <c r="L189" s="449"/>
      <c r="M189" s="449"/>
    </row>
    <row r="190" spans="1:13" ht="15" hidden="1" customHeight="1" outlineLevel="1" x14ac:dyDescent="0.25">
      <c r="A190" s="452" t="s">
        <v>309</v>
      </c>
      <c r="B190" s="479"/>
      <c r="E190" s="475"/>
      <c r="F190" s="477"/>
      <c r="G190" s="477"/>
      <c r="H190" s="449"/>
      <c r="L190" s="449"/>
      <c r="M190" s="449"/>
    </row>
    <row r="191" spans="1:13" ht="15" hidden="1" customHeight="1" outlineLevel="1" x14ac:dyDescent="0.25">
      <c r="A191" s="452" t="s">
        <v>310</v>
      </c>
      <c r="B191" s="479"/>
      <c r="E191" s="475"/>
      <c r="F191" s="477"/>
      <c r="G191" s="477"/>
      <c r="H191" s="449"/>
      <c r="L191" s="449"/>
      <c r="M191" s="449"/>
    </row>
    <row r="192" spans="1:13" ht="15" customHeight="1" collapsed="1" x14ac:dyDescent="0.25">
      <c r="A192" s="468"/>
      <c r="B192" s="469" t="s">
        <v>311</v>
      </c>
      <c r="C192" s="468" t="s">
        <v>114</v>
      </c>
      <c r="D192" s="468"/>
      <c r="E192" s="470"/>
      <c r="F192" s="471" t="s">
        <v>283</v>
      </c>
      <c r="G192" s="471"/>
      <c r="H192" s="449"/>
      <c r="L192" s="449"/>
      <c r="M192" s="449"/>
    </row>
    <row r="193" spans="1:13" ht="14.85" customHeight="1" x14ac:dyDescent="0.25">
      <c r="A193" s="452" t="s">
        <v>312</v>
      </c>
      <c r="B193" s="452" t="s">
        <v>313</v>
      </c>
      <c r="C193" s="503">
        <v>856</v>
      </c>
      <c r="E193" s="476"/>
      <c r="F193" s="504">
        <f t="shared" ref="F193:F206" si="14">IF($C$208=0,"",IF(C193="[for completion]","",C193/$C$208))</f>
        <v>0.94585635359116027</v>
      </c>
      <c r="G193" s="477"/>
      <c r="H193" s="449"/>
      <c r="L193" s="449"/>
      <c r="M193" s="449"/>
    </row>
    <row r="194" spans="1:13" ht="14.85" customHeight="1" x14ac:dyDescent="0.25">
      <c r="A194" s="452" t="s">
        <v>314</v>
      </c>
      <c r="B194" s="452" t="s">
        <v>315</v>
      </c>
      <c r="C194" s="472">
        <v>0</v>
      </c>
      <c r="E194" s="475"/>
      <c r="F194" s="474">
        <f t="shared" si="14"/>
        <v>0</v>
      </c>
      <c r="G194" s="475"/>
      <c r="H194" s="449"/>
      <c r="L194" s="449"/>
      <c r="M194" s="449"/>
    </row>
    <row r="195" spans="1:13" ht="14.85" customHeight="1" x14ac:dyDescent="0.25">
      <c r="A195" s="452" t="s">
        <v>316</v>
      </c>
      <c r="B195" s="452" t="s">
        <v>317</v>
      </c>
      <c r="C195" s="472">
        <v>0</v>
      </c>
      <c r="E195" s="475"/>
      <c r="F195" s="474">
        <f t="shared" si="14"/>
        <v>0</v>
      </c>
      <c r="G195" s="475"/>
      <c r="H195" s="449"/>
      <c r="L195" s="449"/>
      <c r="M195" s="449"/>
    </row>
    <row r="196" spans="1:13" ht="14.85" customHeight="1" x14ac:dyDescent="0.25">
      <c r="A196" s="452" t="s">
        <v>318</v>
      </c>
      <c r="B196" s="452" t="s">
        <v>319</v>
      </c>
      <c r="C196" s="472">
        <v>0</v>
      </c>
      <c r="E196" s="475"/>
      <c r="F196" s="474">
        <f t="shared" si="14"/>
        <v>0</v>
      </c>
      <c r="G196" s="475"/>
      <c r="H196" s="449"/>
      <c r="L196" s="449"/>
      <c r="M196" s="449"/>
    </row>
    <row r="197" spans="1:13" ht="14.85" customHeight="1" x14ac:dyDescent="0.25">
      <c r="A197" s="452" t="s">
        <v>320</v>
      </c>
      <c r="B197" s="452" t="s">
        <v>321</v>
      </c>
      <c r="C197" s="472">
        <v>0</v>
      </c>
      <c r="E197" s="475"/>
      <c r="F197" s="474">
        <f t="shared" si="14"/>
        <v>0</v>
      </c>
      <c r="G197" s="475"/>
      <c r="H197" s="449"/>
      <c r="L197" s="449"/>
      <c r="M197" s="449"/>
    </row>
    <row r="198" spans="1:13" ht="14.85" customHeight="1" x14ac:dyDescent="0.25">
      <c r="A198" s="452" t="s">
        <v>322</v>
      </c>
      <c r="B198" s="452" t="s">
        <v>323</v>
      </c>
      <c r="C198" s="472" t="s">
        <v>83</v>
      </c>
      <c r="E198" s="475"/>
      <c r="F198" s="474" t="str">
        <f t="shared" si="14"/>
        <v/>
      </c>
      <c r="G198" s="475"/>
      <c r="H198" s="449"/>
      <c r="L198" s="449"/>
      <c r="M198" s="449"/>
    </row>
    <row r="199" spans="1:13" ht="14.85" customHeight="1" x14ac:dyDescent="0.25">
      <c r="A199" s="452" t="s">
        <v>324</v>
      </c>
      <c r="B199" s="452" t="s">
        <v>325</v>
      </c>
      <c r="C199" s="472" t="s">
        <v>83</v>
      </c>
      <c r="E199" s="475"/>
      <c r="F199" s="474" t="str">
        <f t="shared" si="14"/>
        <v/>
      </c>
      <c r="G199" s="475"/>
      <c r="H199" s="449"/>
      <c r="L199" s="449"/>
      <c r="M199" s="449"/>
    </row>
    <row r="200" spans="1:13" ht="14.85" customHeight="1" x14ac:dyDescent="0.25">
      <c r="A200" s="452" t="s">
        <v>326</v>
      </c>
      <c r="B200" s="452" t="s">
        <v>12</v>
      </c>
      <c r="C200" s="503">
        <v>49</v>
      </c>
      <c r="E200" s="475"/>
      <c r="F200" s="504">
        <f t="shared" si="14"/>
        <v>5.4143646408839778E-2</v>
      </c>
      <c r="G200" s="475"/>
      <c r="H200" s="449"/>
      <c r="L200" s="449"/>
      <c r="M200" s="449"/>
    </row>
    <row r="201" spans="1:13" ht="14.85" customHeight="1" x14ac:dyDescent="0.25">
      <c r="A201" s="452" t="s">
        <v>327</v>
      </c>
      <c r="B201" s="452" t="s">
        <v>328</v>
      </c>
      <c r="C201" s="472">
        <v>0</v>
      </c>
      <c r="E201" s="475"/>
      <c r="F201" s="474">
        <f t="shared" si="14"/>
        <v>0</v>
      </c>
      <c r="G201" s="475"/>
      <c r="H201" s="449"/>
      <c r="L201" s="449"/>
      <c r="M201" s="449"/>
    </row>
    <row r="202" spans="1:13" ht="14.85" customHeight="1" x14ac:dyDescent="0.25">
      <c r="A202" s="452" t="s">
        <v>329</v>
      </c>
      <c r="B202" s="452" t="s">
        <v>330</v>
      </c>
      <c r="C202" s="472" t="s">
        <v>83</v>
      </c>
      <c r="E202" s="475"/>
      <c r="F202" s="474" t="str">
        <f t="shared" si="14"/>
        <v/>
      </c>
      <c r="G202" s="475"/>
      <c r="H202" s="449"/>
      <c r="L202" s="449"/>
      <c r="M202" s="449"/>
    </row>
    <row r="203" spans="1:13" ht="14.85" customHeight="1" x14ac:dyDescent="0.25">
      <c r="A203" s="452" t="s">
        <v>331</v>
      </c>
      <c r="B203" s="452" t="s">
        <v>332</v>
      </c>
      <c r="C203" s="472" t="s">
        <v>83</v>
      </c>
      <c r="E203" s="475"/>
      <c r="F203" s="474" t="str">
        <f t="shared" si="14"/>
        <v/>
      </c>
      <c r="G203" s="475"/>
      <c r="H203" s="449"/>
      <c r="L203" s="449"/>
      <c r="M203" s="449"/>
    </row>
    <row r="204" spans="1:13" ht="14.85" customHeight="1" x14ac:dyDescent="0.25">
      <c r="A204" s="452" t="s">
        <v>333</v>
      </c>
      <c r="B204" s="452" t="s">
        <v>334</v>
      </c>
      <c r="C204" s="472" t="s">
        <v>83</v>
      </c>
      <c r="E204" s="475"/>
      <c r="F204" s="474" t="str">
        <f t="shared" si="14"/>
        <v/>
      </c>
      <c r="G204" s="475"/>
      <c r="H204" s="449"/>
      <c r="L204" s="449"/>
      <c r="M204" s="449"/>
    </row>
    <row r="205" spans="1:13" ht="14.85" customHeight="1" x14ac:dyDescent="0.25">
      <c r="A205" s="452" t="s">
        <v>335</v>
      </c>
      <c r="B205" s="452" t="s">
        <v>336</v>
      </c>
      <c r="C205" s="472">
        <v>0</v>
      </c>
      <c r="E205" s="475"/>
      <c r="F205" s="474">
        <f t="shared" si="14"/>
        <v>0</v>
      </c>
      <c r="G205" s="475"/>
      <c r="H205" s="449"/>
      <c r="L205" s="449"/>
      <c r="M205" s="449"/>
    </row>
    <row r="206" spans="1:13" ht="14.85" customHeight="1" x14ac:dyDescent="0.25">
      <c r="A206" s="452" t="s">
        <v>337</v>
      </c>
      <c r="B206" s="452" t="s">
        <v>147</v>
      </c>
      <c r="C206" s="472">
        <v>0</v>
      </c>
      <c r="E206" s="475"/>
      <c r="F206" s="474">
        <f t="shared" si="14"/>
        <v>0</v>
      </c>
      <c r="G206" s="475"/>
      <c r="H206" s="449"/>
      <c r="L206" s="449"/>
      <c r="M206" s="449"/>
    </row>
    <row r="207" spans="1:13" ht="14.85" customHeight="1" x14ac:dyDescent="0.25">
      <c r="A207" s="452" t="s">
        <v>338</v>
      </c>
      <c r="B207" s="478" t="s">
        <v>339</v>
      </c>
      <c r="C207" s="472" t="s">
        <v>83</v>
      </c>
      <c r="E207" s="475"/>
      <c r="F207" s="474"/>
      <c r="G207" s="475"/>
      <c r="H207" s="449"/>
      <c r="L207" s="449"/>
      <c r="M207" s="449"/>
    </row>
    <row r="208" spans="1:13" ht="14.85" customHeight="1" x14ac:dyDescent="0.25">
      <c r="A208" s="452" t="s">
        <v>340</v>
      </c>
      <c r="B208" s="483" t="s">
        <v>149</v>
      </c>
      <c r="C208" s="503">
        <f>SUM(C193:C206)</f>
        <v>905</v>
      </c>
      <c r="E208" s="475"/>
      <c r="F208" s="504">
        <f>SUM(F193:F206)</f>
        <v>1</v>
      </c>
      <c r="G208" s="475"/>
      <c r="H208" s="449"/>
      <c r="L208" s="449"/>
      <c r="M208" s="449"/>
    </row>
    <row r="209" spans="1:13" ht="14.85" hidden="1" customHeight="1" outlineLevel="1" x14ac:dyDescent="0.25">
      <c r="A209" s="452" t="s">
        <v>341</v>
      </c>
      <c r="B209" s="479" t="s">
        <v>151</v>
      </c>
      <c r="C209" s="472"/>
      <c r="E209" s="475"/>
      <c r="F209" s="474">
        <f t="shared" ref="F209:F215" si="15">IF($C$208=0,"",IF(C209="[for completion]","",C209/$C$208))</f>
        <v>0</v>
      </c>
      <c r="G209" s="475"/>
      <c r="H209" s="449"/>
      <c r="L209" s="449"/>
      <c r="M209" s="449"/>
    </row>
    <row r="210" spans="1:13" ht="14.85" hidden="1" customHeight="1" outlineLevel="1" x14ac:dyDescent="0.25">
      <c r="A210" s="452" t="s">
        <v>342</v>
      </c>
      <c r="B210" s="479" t="s">
        <v>151</v>
      </c>
      <c r="C210" s="472"/>
      <c r="E210" s="475"/>
      <c r="F210" s="474">
        <f t="shared" si="15"/>
        <v>0</v>
      </c>
      <c r="G210" s="475"/>
      <c r="H210" s="449"/>
      <c r="L210" s="449"/>
      <c r="M210" s="449"/>
    </row>
    <row r="211" spans="1:13" ht="14.85" hidden="1" customHeight="1" outlineLevel="1" x14ac:dyDescent="0.25">
      <c r="A211" s="452" t="s">
        <v>343</v>
      </c>
      <c r="B211" s="479" t="s">
        <v>151</v>
      </c>
      <c r="C211" s="472"/>
      <c r="E211" s="475"/>
      <c r="F211" s="474">
        <f t="shared" si="15"/>
        <v>0</v>
      </c>
      <c r="G211" s="475"/>
      <c r="H211" s="449"/>
      <c r="L211" s="449"/>
      <c r="M211" s="449"/>
    </row>
    <row r="212" spans="1:13" ht="14.85" hidden="1" customHeight="1" outlineLevel="1" x14ac:dyDescent="0.25">
      <c r="A212" s="452" t="s">
        <v>344</v>
      </c>
      <c r="B212" s="479" t="s">
        <v>151</v>
      </c>
      <c r="C212" s="472"/>
      <c r="E212" s="475"/>
      <c r="F212" s="474">
        <f t="shared" si="15"/>
        <v>0</v>
      </c>
      <c r="G212" s="475"/>
      <c r="H212" s="449"/>
      <c r="L212" s="449"/>
      <c r="M212" s="449"/>
    </row>
    <row r="213" spans="1:13" ht="14.85" hidden="1" customHeight="1" outlineLevel="1" x14ac:dyDescent="0.25">
      <c r="A213" s="452" t="s">
        <v>345</v>
      </c>
      <c r="B213" s="479" t="s">
        <v>151</v>
      </c>
      <c r="C213" s="472"/>
      <c r="E213" s="475"/>
      <c r="F213" s="474">
        <f t="shared" si="15"/>
        <v>0</v>
      </c>
      <c r="G213" s="475"/>
      <c r="H213" s="449"/>
      <c r="L213" s="449"/>
      <c r="M213" s="449"/>
    </row>
    <row r="214" spans="1:13" ht="14.85" hidden="1" customHeight="1" outlineLevel="1" x14ac:dyDescent="0.25">
      <c r="A214" s="452" t="s">
        <v>346</v>
      </c>
      <c r="B214" s="479" t="s">
        <v>151</v>
      </c>
      <c r="C214" s="472"/>
      <c r="E214" s="475"/>
      <c r="F214" s="474">
        <f t="shared" si="15"/>
        <v>0</v>
      </c>
      <c r="G214" s="475"/>
      <c r="H214" s="449"/>
      <c r="L214" s="449"/>
      <c r="M214" s="449"/>
    </row>
    <row r="215" spans="1:13" ht="14.85" hidden="1" customHeight="1" outlineLevel="1" x14ac:dyDescent="0.25">
      <c r="A215" s="452" t="s">
        <v>347</v>
      </c>
      <c r="B215" s="479" t="s">
        <v>151</v>
      </c>
      <c r="C215" s="472"/>
      <c r="E215" s="475"/>
      <c r="F215" s="474">
        <f t="shared" si="15"/>
        <v>0</v>
      </c>
      <c r="G215" s="475"/>
      <c r="H215" s="449"/>
      <c r="L215" s="449"/>
      <c r="M215" s="449"/>
    </row>
    <row r="216" spans="1:13" ht="15" customHeight="1" collapsed="1" x14ac:dyDescent="0.25">
      <c r="A216" s="468"/>
      <c r="B216" s="469" t="s">
        <v>348</v>
      </c>
      <c r="C216" s="468" t="s">
        <v>114</v>
      </c>
      <c r="D216" s="468"/>
      <c r="E216" s="470"/>
      <c r="F216" s="471" t="s">
        <v>137</v>
      </c>
      <c r="G216" s="471" t="s">
        <v>270</v>
      </c>
      <c r="H216" s="449"/>
      <c r="L216" s="449"/>
      <c r="M216" s="449"/>
    </row>
    <row r="217" spans="1:13" ht="14.85" customHeight="1" x14ac:dyDescent="0.25">
      <c r="A217" s="452" t="s">
        <v>349</v>
      </c>
      <c r="B217" s="449" t="s">
        <v>350</v>
      </c>
      <c r="C217" s="472" t="s">
        <v>83</v>
      </c>
      <c r="E217" s="489"/>
      <c r="F217" s="474" t="str">
        <f>IF($C$38=0,"",IF(C217="[for completion]","",IF(C217="","",C217/$C$38)))</f>
        <v/>
      </c>
      <c r="G217" s="474" t="str">
        <f>IF($C$39=0,"",IF(C217="[for completion]","",IF(C217="","",C217/$C$39)))</f>
        <v/>
      </c>
      <c r="H217" s="449"/>
      <c r="L217" s="449"/>
      <c r="M217" s="449"/>
    </row>
    <row r="218" spans="1:13" ht="14.85" customHeight="1" x14ac:dyDescent="0.25">
      <c r="A218" s="452" t="s">
        <v>351</v>
      </c>
      <c r="B218" s="449" t="s">
        <v>352</v>
      </c>
      <c r="C218" s="472">
        <v>0</v>
      </c>
      <c r="E218" s="489"/>
      <c r="F218" s="474">
        <f>IF($C$38=0,"",IF(C218="[for completion]","",IF(C218="","",C218/$C$38)))</f>
        <v>0</v>
      </c>
      <c r="G218" s="474">
        <f>IF($C$39=0,"",IF(C218="[for completion]","",IF(C218="","",C218/$C$39)))</f>
        <v>0</v>
      </c>
      <c r="H218" s="449"/>
      <c r="L218" s="449"/>
      <c r="M218" s="449"/>
    </row>
    <row r="219" spans="1:13" ht="14.85" customHeight="1" x14ac:dyDescent="0.25">
      <c r="A219" s="452" t="s">
        <v>353</v>
      </c>
      <c r="B219" s="449" t="s">
        <v>147</v>
      </c>
      <c r="C219" s="472" t="s">
        <v>83</v>
      </c>
      <c r="E219" s="489"/>
      <c r="F219" s="474" t="str">
        <f>IF($C$38=0,"",IF(C219="[for completion]","",IF(C219="","",C219/$C$38)))</f>
        <v/>
      </c>
      <c r="G219" s="474" t="str">
        <f>IF($C$39=0,"",IF(C219="[for completion]","",IF(C219="","",C219/$C$39)))</f>
        <v/>
      </c>
      <c r="H219" s="449"/>
      <c r="L219" s="449"/>
      <c r="M219" s="449"/>
    </row>
    <row r="220" spans="1:13" ht="14.85" customHeight="1" x14ac:dyDescent="0.25">
      <c r="A220" s="452" t="s">
        <v>354</v>
      </c>
      <c r="B220" s="483" t="s">
        <v>149</v>
      </c>
      <c r="C220" s="472">
        <f>SUM(C217:C219)</f>
        <v>0</v>
      </c>
      <c r="E220" s="489"/>
      <c r="F220" s="474">
        <f>SUM(F217:F219)</f>
        <v>0</v>
      </c>
      <c r="G220" s="474">
        <f>SUM(G217:G219)</f>
        <v>0</v>
      </c>
      <c r="H220" s="449"/>
      <c r="L220" s="449"/>
      <c r="M220" s="449"/>
    </row>
    <row r="221" spans="1:13" ht="14.85" hidden="1" customHeight="1" outlineLevel="1" x14ac:dyDescent="0.25">
      <c r="A221" s="452" t="s">
        <v>355</v>
      </c>
      <c r="B221" s="479" t="s">
        <v>151</v>
      </c>
      <c r="C221" s="472"/>
      <c r="E221" s="489"/>
      <c r="F221" s="474" t="str">
        <f t="shared" ref="F221:F227" si="16">IF($C$38=0,"",IF(C221="[for completion]","",IF(C221="","",C221/$C$38)))</f>
        <v/>
      </c>
      <c r="G221" s="474" t="str">
        <f t="shared" ref="G221:G227" si="17">IF($C$39=0,"",IF(C221="[for completion]","",IF(C221="","",C221/$C$39)))</f>
        <v/>
      </c>
      <c r="H221" s="449"/>
      <c r="L221" s="449"/>
      <c r="M221" s="449"/>
    </row>
    <row r="222" spans="1:13" ht="14.85" hidden="1" customHeight="1" outlineLevel="1" x14ac:dyDescent="0.25">
      <c r="A222" s="452" t="s">
        <v>356</v>
      </c>
      <c r="B222" s="479" t="s">
        <v>151</v>
      </c>
      <c r="C222" s="472"/>
      <c r="E222" s="489"/>
      <c r="F222" s="474" t="str">
        <f t="shared" si="16"/>
        <v/>
      </c>
      <c r="G222" s="474" t="str">
        <f t="shared" si="17"/>
        <v/>
      </c>
      <c r="H222" s="449"/>
      <c r="L222" s="449"/>
      <c r="M222" s="449"/>
    </row>
    <row r="223" spans="1:13" ht="14.85" hidden="1" customHeight="1" outlineLevel="1" x14ac:dyDescent="0.25">
      <c r="A223" s="452" t="s">
        <v>357</v>
      </c>
      <c r="B223" s="479" t="s">
        <v>151</v>
      </c>
      <c r="C223" s="472"/>
      <c r="E223" s="489"/>
      <c r="F223" s="474" t="str">
        <f t="shared" si="16"/>
        <v/>
      </c>
      <c r="G223" s="474" t="str">
        <f t="shared" si="17"/>
        <v/>
      </c>
      <c r="H223" s="449"/>
      <c r="L223" s="449"/>
      <c r="M223" s="449"/>
    </row>
    <row r="224" spans="1:13" ht="14.85" hidden="1" customHeight="1" outlineLevel="1" x14ac:dyDescent="0.25">
      <c r="A224" s="452" t="s">
        <v>358</v>
      </c>
      <c r="B224" s="479" t="s">
        <v>151</v>
      </c>
      <c r="C224" s="472"/>
      <c r="E224" s="489"/>
      <c r="F224" s="474" t="str">
        <f t="shared" si="16"/>
        <v/>
      </c>
      <c r="G224" s="474" t="str">
        <f t="shared" si="17"/>
        <v/>
      </c>
      <c r="H224" s="449"/>
      <c r="L224" s="449"/>
      <c r="M224" s="449"/>
    </row>
    <row r="225" spans="1:14" ht="14.85" hidden="1" customHeight="1" outlineLevel="1" x14ac:dyDescent="0.25">
      <c r="A225" s="452" t="s">
        <v>359</v>
      </c>
      <c r="B225" s="479" t="s">
        <v>151</v>
      </c>
      <c r="C225" s="472"/>
      <c r="E225" s="489"/>
      <c r="F225" s="474" t="str">
        <f t="shared" si="16"/>
        <v/>
      </c>
      <c r="G225" s="474" t="str">
        <f t="shared" si="17"/>
        <v/>
      </c>
      <c r="H225" s="449"/>
      <c r="L225" s="449"/>
      <c r="M225" s="449"/>
    </row>
    <row r="226" spans="1:14" ht="14.85" hidden="1" customHeight="1" outlineLevel="1" x14ac:dyDescent="0.25">
      <c r="A226" s="452" t="s">
        <v>360</v>
      </c>
      <c r="B226" s="479" t="s">
        <v>151</v>
      </c>
      <c r="C226" s="472"/>
      <c r="F226" s="474" t="str">
        <f t="shared" si="16"/>
        <v/>
      </c>
      <c r="G226" s="474" t="str">
        <f t="shared" si="17"/>
        <v/>
      </c>
      <c r="H226" s="449"/>
      <c r="L226" s="449"/>
      <c r="M226" s="449"/>
    </row>
    <row r="227" spans="1:14" ht="14.85" hidden="1" customHeight="1" outlineLevel="1" x14ac:dyDescent="0.25">
      <c r="A227" s="452" t="s">
        <v>361</v>
      </c>
      <c r="B227" s="479" t="s">
        <v>151</v>
      </c>
      <c r="C227" s="472"/>
      <c r="E227" s="489"/>
      <c r="F227" s="474" t="str">
        <f t="shared" si="16"/>
        <v/>
      </c>
      <c r="G227" s="474" t="str">
        <f t="shared" si="17"/>
        <v/>
      </c>
      <c r="H227" s="449"/>
      <c r="L227" s="449"/>
      <c r="M227" s="449"/>
    </row>
    <row r="228" spans="1:14" ht="15" customHeight="1" collapsed="1" x14ac:dyDescent="0.25">
      <c r="A228" s="468"/>
      <c r="B228" s="469" t="s">
        <v>362</v>
      </c>
      <c r="C228" s="468"/>
      <c r="D228" s="468"/>
      <c r="E228" s="470"/>
      <c r="F228" s="471"/>
      <c r="G228" s="471"/>
      <c r="H228" s="449"/>
      <c r="L228" s="449"/>
      <c r="M228" s="449"/>
    </row>
    <row r="229" spans="1:14" ht="28.35" customHeight="1" x14ac:dyDescent="0.25">
      <c r="A229" s="452" t="s">
        <v>363</v>
      </c>
      <c r="B229" s="452" t="s">
        <v>364</v>
      </c>
      <c r="C229" s="452" t="s">
        <v>106</v>
      </c>
      <c r="H229" s="449"/>
      <c r="L229" s="449"/>
      <c r="M229" s="449"/>
    </row>
    <row r="230" spans="1:14" ht="15" customHeight="1" x14ac:dyDescent="0.25">
      <c r="A230" s="468"/>
      <c r="B230" s="469" t="s">
        <v>365</v>
      </c>
      <c r="C230" s="468"/>
      <c r="D230" s="468"/>
      <c r="E230" s="470"/>
      <c r="F230" s="471"/>
      <c r="G230" s="471"/>
      <c r="H230" s="449"/>
      <c r="L230" s="449"/>
      <c r="M230" s="449"/>
    </row>
    <row r="231" spans="1:14" ht="14.85" customHeight="1" x14ac:dyDescent="0.25">
      <c r="A231" s="452" t="s">
        <v>11</v>
      </c>
      <c r="B231" s="452" t="s">
        <v>1262</v>
      </c>
      <c r="C231" s="503" t="s">
        <v>1243</v>
      </c>
      <c r="H231" s="449"/>
      <c r="L231" s="449"/>
      <c r="M231" s="449"/>
    </row>
    <row r="232" spans="1:14" ht="14.85" customHeight="1" x14ac:dyDescent="0.25">
      <c r="A232" s="452" t="s">
        <v>366</v>
      </c>
      <c r="B232" s="493" t="s">
        <v>367</v>
      </c>
      <c r="C232" s="503" t="s">
        <v>1249</v>
      </c>
      <c r="H232" s="449"/>
      <c r="L232" s="449"/>
      <c r="M232" s="449"/>
    </row>
    <row r="233" spans="1:14" ht="14.85" customHeight="1" x14ac:dyDescent="0.25">
      <c r="A233" s="452" t="s">
        <v>368</v>
      </c>
      <c r="B233" s="493" t="s">
        <v>369</v>
      </c>
      <c r="C233" s="503" t="s">
        <v>1249</v>
      </c>
      <c r="H233" s="449"/>
      <c r="L233" s="449"/>
      <c r="M233" s="449"/>
    </row>
    <row r="234" spans="1:14" ht="14.85" customHeight="1" outlineLevel="1" x14ac:dyDescent="0.25">
      <c r="A234" s="452" t="s">
        <v>370</v>
      </c>
      <c r="B234" s="466" t="s">
        <v>371</v>
      </c>
      <c r="C234" s="472">
        <v>0</v>
      </c>
      <c r="H234" s="449"/>
      <c r="L234" s="449"/>
      <c r="M234" s="449"/>
    </row>
    <row r="235" spans="1:14" ht="14.85" customHeight="1" outlineLevel="1" x14ac:dyDescent="0.25">
      <c r="A235" s="452" t="s">
        <v>372</v>
      </c>
      <c r="B235" s="466" t="s">
        <v>373</v>
      </c>
      <c r="C235" s="472"/>
      <c r="H235" s="449"/>
      <c r="L235" s="449"/>
      <c r="M235" s="449"/>
    </row>
    <row r="236" spans="1:14" ht="14.85" customHeight="1" outlineLevel="1" x14ac:dyDescent="0.25">
      <c r="A236" s="452" t="s">
        <v>374</v>
      </c>
      <c r="B236" s="466" t="s">
        <v>375</v>
      </c>
      <c r="H236" s="449"/>
      <c r="L236" s="449"/>
      <c r="M236" s="449"/>
    </row>
    <row r="237" spans="1:14" ht="14.85" customHeight="1" outlineLevel="1" x14ac:dyDescent="0.25">
      <c r="A237" s="452" t="s">
        <v>376</v>
      </c>
      <c r="H237" s="449"/>
      <c r="L237" s="449"/>
      <c r="M237" s="449"/>
    </row>
    <row r="238" spans="1:14" ht="14.85" customHeight="1" outlineLevel="1" x14ac:dyDescent="0.25">
      <c r="A238" s="452" t="s">
        <v>377</v>
      </c>
      <c r="H238" s="449"/>
      <c r="L238" s="449"/>
      <c r="M238" s="449"/>
    </row>
    <row r="239" spans="1:14" ht="14.85" customHeight="1" outlineLevel="1" x14ac:dyDescent="0.25">
      <c r="A239" s="468"/>
      <c r="B239" s="469" t="s">
        <v>2472</v>
      </c>
      <c r="C239" s="468"/>
      <c r="D239" s="468"/>
      <c r="E239" s="470"/>
      <c r="F239" s="471"/>
      <c r="G239" s="471"/>
      <c r="H239" s="449"/>
      <c r="K239" s="494"/>
      <c r="L239" s="494"/>
      <c r="M239" s="494"/>
      <c r="N239" s="494"/>
    </row>
    <row r="240" spans="1:14" ht="14.85" customHeight="1" outlineLevel="1" x14ac:dyDescent="0.25">
      <c r="A240" s="452" t="s">
        <v>1482</v>
      </c>
      <c r="B240" s="452" t="s">
        <v>2386</v>
      </c>
      <c r="C240" s="501" t="s">
        <v>3258</v>
      </c>
      <c r="D240" s="494"/>
      <c r="H240" s="449"/>
      <c r="K240" s="494"/>
      <c r="L240" s="494"/>
      <c r="M240" s="494"/>
      <c r="N240" s="494"/>
    </row>
    <row r="241" spans="1:14" ht="28.35" customHeight="1" outlineLevel="1" x14ac:dyDescent="0.25">
      <c r="A241" s="452" t="s">
        <v>1484</v>
      </c>
      <c r="B241" s="452" t="s">
        <v>2439</v>
      </c>
      <c r="C241" s="501" t="s">
        <v>3259</v>
      </c>
      <c r="D241" s="494"/>
      <c r="H241" s="449"/>
      <c r="K241" s="494"/>
      <c r="L241" s="494"/>
      <c r="M241" s="494"/>
      <c r="N241" s="494"/>
    </row>
    <row r="242" spans="1:14" ht="14.85" customHeight="1" outlineLevel="1" x14ac:dyDescent="0.25">
      <c r="A242" s="452" t="s">
        <v>2384</v>
      </c>
      <c r="B242" s="452" t="s">
        <v>1486</v>
      </c>
      <c r="C242" s="501" t="s">
        <v>3326</v>
      </c>
      <c r="D242" s="494"/>
      <c r="H242" s="449"/>
      <c r="K242" s="494"/>
      <c r="L242" s="494"/>
      <c r="M242" s="494"/>
      <c r="N242" s="494"/>
    </row>
    <row r="243" spans="1:14" ht="28.35" customHeight="1" outlineLevel="1" x14ac:dyDescent="0.25">
      <c r="A243" s="452" t="s">
        <v>2385</v>
      </c>
      <c r="B243" s="452" t="s">
        <v>1483</v>
      </c>
      <c r="C243" s="502" t="s">
        <v>3256</v>
      </c>
      <c r="D243" s="494"/>
      <c r="H243" s="449"/>
      <c r="K243" s="494"/>
      <c r="L243" s="494"/>
      <c r="M243" s="494"/>
      <c r="N243" s="494"/>
    </row>
    <row r="244" spans="1:14" ht="14.85" customHeight="1" outlineLevel="1" x14ac:dyDescent="0.25">
      <c r="A244" s="452" t="s">
        <v>1487</v>
      </c>
      <c r="D244" s="494"/>
      <c r="E244" s="494"/>
      <c r="F244" s="494"/>
      <c r="G244" s="494"/>
      <c r="H244" s="449"/>
      <c r="K244" s="494"/>
      <c r="L244" s="494"/>
      <c r="M244" s="494"/>
      <c r="N244" s="494"/>
    </row>
    <row r="245" spans="1:14" ht="14.85" customHeight="1" outlineLevel="1" x14ac:dyDescent="0.25">
      <c r="A245" s="452" t="s">
        <v>1488</v>
      </c>
      <c r="D245" s="494"/>
      <c r="E245" s="494"/>
      <c r="F245" s="494"/>
      <c r="G245" s="494"/>
      <c r="H245" s="449"/>
      <c r="K245" s="494"/>
      <c r="L245" s="494"/>
      <c r="M245" s="494"/>
      <c r="N245" s="494"/>
    </row>
    <row r="246" spans="1:14" ht="14.85" customHeight="1" outlineLevel="1" x14ac:dyDescent="0.25">
      <c r="A246" s="452" t="s">
        <v>1485</v>
      </c>
      <c r="D246" s="494"/>
      <c r="E246" s="494"/>
      <c r="F246" s="494"/>
      <c r="G246" s="494"/>
      <c r="H246" s="449"/>
      <c r="K246" s="494"/>
      <c r="L246" s="494"/>
      <c r="M246" s="494"/>
      <c r="N246" s="494"/>
    </row>
    <row r="247" spans="1:14" ht="14.85" customHeight="1" outlineLevel="1" x14ac:dyDescent="0.25">
      <c r="A247" s="452" t="s">
        <v>1489</v>
      </c>
      <c r="D247" s="494"/>
      <c r="E247" s="494"/>
      <c r="F247" s="494"/>
      <c r="G247" s="494"/>
      <c r="H247" s="449"/>
      <c r="K247" s="494"/>
      <c r="L247" s="494"/>
      <c r="M247" s="494"/>
      <c r="N247" s="494"/>
    </row>
    <row r="248" spans="1:14" ht="14.85" customHeight="1" outlineLevel="1" x14ac:dyDescent="0.25">
      <c r="A248" s="452" t="s">
        <v>1490</v>
      </c>
      <c r="D248" s="494"/>
      <c r="E248" s="494"/>
      <c r="F248" s="494"/>
      <c r="G248" s="494"/>
      <c r="H248" s="449"/>
      <c r="K248" s="494"/>
      <c r="L248" s="494"/>
      <c r="M248" s="494"/>
      <c r="N248" s="494"/>
    </row>
    <row r="249" spans="1:14" ht="14.85" customHeight="1" outlineLevel="1" x14ac:dyDescent="0.25">
      <c r="A249" s="452" t="s">
        <v>1491</v>
      </c>
      <c r="D249" s="494"/>
      <c r="E249" s="494"/>
      <c r="F249" s="494"/>
      <c r="G249" s="494"/>
      <c r="H249" s="449"/>
      <c r="K249" s="494"/>
      <c r="L249" s="494"/>
      <c r="M249" s="494"/>
      <c r="N249" s="494"/>
    </row>
    <row r="250" spans="1:14" ht="14.85" customHeight="1" outlineLevel="1" x14ac:dyDescent="0.25">
      <c r="A250" s="452" t="s">
        <v>1492</v>
      </c>
      <c r="D250" s="494"/>
      <c r="E250" s="494"/>
      <c r="F250" s="494"/>
      <c r="G250" s="494"/>
      <c r="H250" s="449"/>
      <c r="K250" s="494"/>
      <c r="L250" s="494"/>
      <c r="M250" s="494"/>
      <c r="N250" s="494"/>
    </row>
    <row r="251" spans="1:14" ht="14.85" customHeight="1" outlineLevel="1" x14ac:dyDescent="0.25">
      <c r="A251" s="452" t="s">
        <v>1493</v>
      </c>
      <c r="D251" s="494"/>
      <c r="E251" s="494"/>
      <c r="F251" s="494"/>
      <c r="G251" s="494"/>
      <c r="H251" s="449"/>
      <c r="K251" s="494"/>
      <c r="L251" s="494"/>
      <c r="M251" s="494"/>
      <c r="N251" s="494"/>
    </row>
    <row r="252" spans="1:14" ht="14.85" customHeight="1" outlineLevel="1" x14ac:dyDescent="0.25">
      <c r="A252" s="452" t="s">
        <v>1494</v>
      </c>
      <c r="D252" s="494"/>
      <c r="E252" s="494"/>
      <c r="F252" s="494"/>
      <c r="G252" s="494"/>
      <c r="H252" s="449"/>
      <c r="K252" s="494"/>
      <c r="L252" s="494"/>
      <c r="M252" s="494"/>
      <c r="N252" s="494"/>
    </row>
    <row r="253" spans="1:14" ht="14.85" customHeight="1" outlineLevel="1" x14ac:dyDescent="0.25">
      <c r="A253" s="452" t="s">
        <v>1495</v>
      </c>
      <c r="D253" s="494"/>
      <c r="E253" s="494"/>
      <c r="F253" s="494"/>
      <c r="G253" s="494"/>
      <c r="H253" s="449"/>
      <c r="K253" s="494"/>
      <c r="L253" s="494"/>
      <c r="M253" s="494"/>
      <c r="N253" s="494"/>
    </row>
    <row r="254" spans="1:14" ht="14.85" customHeight="1" outlineLevel="1" x14ac:dyDescent="0.25">
      <c r="A254" s="452" t="s">
        <v>1496</v>
      </c>
      <c r="D254" s="494"/>
      <c r="E254" s="494"/>
      <c r="F254" s="494"/>
      <c r="G254" s="494"/>
      <c r="H254" s="449"/>
      <c r="K254" s="494"/>
      <c r="L254" s="494"/>
      <c r="M254" s="494"/>
      <c r="N254" s="494"/>
    </row>
    <row r="255" spans="1:14" ht="14.85" customHeight="1" outlineLevel="1" x14ac:dyDescent="0.25">
      <c r="A255" s="452" t="s">
        <v>1497</v>
      </c>
      <c r="D255" s="494"/>
      <c r="E255" s="494"/>
      <c r="F255" s="494"/>
      <c r="G255" s="494"/>
      <c r="H255" s="449"/>
      <c r="K255" s="494"/>
      <c r="L255" s="494"/>
      <c r="M255" s="494"/>
      <c r="N255" s="494"/>
    </row>
    <row r="256" spans="1:14" ht="14.85" customHeight="1" outlineLevel="1" x14ac:dyDescent="0.25">
      <c r="A256" s="452" t="s">
        <v>1498</v>
      </c>
      <c r="D256" s="494"/>
      <c r="E256" s="494"/>
      <c r="F256" s="494"/>
      <c r="G256" s="494"/>
      <c r="H256" s="449"/>
      <c r="K256" s="494"/>
      <c r="L256" s="494"/>
      <c r="M256" s="494"/>
      <c r="N256" s="494"/>
    </row>
    <row r="257" spans="1:14" ht="14.85" customHeight="1" outlineLevel="1" x14ac:dyDescent="0.25">
      <c r="A257" s="452" t="s">
        <v>1499</v>
      </c>
      <c r="D257" s="494"/>
      <c r="E257" s="494"/>
      <c r="F257" s="494"/>
      <c r="G257" s="494"/>
      <c r="H257" s="449"/>
      <c r="K257" s="494"/>
      <c r="L257" s="494"/>
      <c r="M257" s="494"/>
      <c r="N257" s="494"/>
    </row>
    <row r="258" spans="1:14" ht="14.85" customHeight="1" outlineLevel="1" x14ac:dyDescent="0.25">
      <c r="A258" s="452" t="s">
        <v>1500</v>
      </c>
      <c r="D258" s="494"/>
      <c r="E258" s="494"/>
      <c r="F258" s="494"/>
      <c r="G258" s="494"/>
      <c r="H258" s="449"/>
      <c r="K258" s="494"/>
      <c r="L258" s="494"/>
      <c r="M258" s="494"/>
      <c r="N258" s="494"/>
    </row>
    <row r="259" spans="1:14" ht="14.85" customHeight="1" outlineLevel="1" x14ac:dyDescent="0.25">
      <c r="A259" s="452" t="s">
        <v>1501</v>
      </c>
      <c r="D259" s="494"/>
      <c r="E259" s="494"/>
      <c r="F259" s="494"/>
      <c r="G259" s="494"/>
      <c r="H259" s="449"/>
      <c r="K259" s="494"/>
      <c r="L259" s="494"/>
      <c r="M259" s="494"/>
      <c r="N259" s="494"/>
    </row>
    <row r="260" spans="1:14" ht="14.85" customHeight="1" outlineLevel="1" x14ac:dyDescent="0.25">
      <c r="A260" s="452" t="s">
        <v>1502</v>
      </c>
      <c r="D260" s="494"/>
      <c r="E260" s="494"/>
      <c r="F260" s="494"/>
      <c r="G260" s="494"/>
      <c r="H260" s="449"/>
      <c r="K260" s="494"/>
      <c r="L260" s="494"/>
      <c r="M260" s="494"/>
      <c r="N260" s="494"/>
    </row>
    <row r="261" spans="1:14" ht="14.85" customHeight="1" outlineLevel="1" x14ac:dyDescent="0.25">
      <c r="A261" s="452" t="s">
        <v>1503</v>
      </c>
      <c r="D261" s="494"/>
      <c r="E261" s="494"/>
      <c r="F261" s="494"/>
      <c r="G261" s="494"/>
      <c r="H261" s="449"/>
      <c r="K261" s="494"/>
      <c r="L261" s="494"/>
      <c r="M261" s="494"/>
      <c r="N261" s="494"/>
    </row>
    <row r="262" spans="1:14" ht="14.85" customHeight="1" outlineLevel="1" x14ac:dyDescent="0.25">
      <c r="A262" s="452" t="s">
        <v>1504</v>
      </c>
      <c r="D262" s="494"/>
      <c r="E262" s="494"/>
      <c r="F262" s="494"/>
      <c r="G262" s="494"/>
      <c r="H262" s="449"/>
      <c r="K262" s="494"/>
      <c r="L262" s="494"/>
      <c r="M262" s="494"/>
      <c r="N262" s="494"/>
    </row>
    <row r="263" spans="1:14" ht="14.85" customHeight="1" outlineLevel="1" x14ac:dyDescent="0.25">
      <c r="A263" s="452" t="s">
        <v>1505</v>
      </c>
      <c r="D263" s="494"/>
      <c r="E263" s="494"/>
      <c r="F263" s="494"/>
      <c r="G263" s="494"/>
      <c r="H263" s="449"/>
      <c r="K263" s="494"/>
      <c r="L263" s="494"/>
      <c r="M263" s="494"/>
      <c r="N263" s="494"/>
    </row>
    <row r="264" spans="1:14" ht="14.85" customHeight="1" outlineLevel="1" x14ac:dyDescent="0.25">
      <c r="A264" s="452" t="s">
        <v>1506</v>
      </c>
      <c r="D264" s="494"/>
      <c r="E264" s="494"/>
      <c r="F264" s="494"/>
      <c r="G264" s="494"/>
      <c r="H264" s="449"/>
      <c r="K264" s="494"/>
      <c r="L264" s="494"/>
      <c r="M264" s="494"/>
      <c r="N264" s="494"/>
    </row>
    <row r="265" spans="1:14" ht="14.85" customHeight="1" outlineLevel="1" x14ac:dyDescent="0.25">
      <c r="A265" s="452" t="s">
        <v>1507</v>
      </c>
      <c r="D265" s="494"/>
      <c r="E265" s="494"/>
      <c r="F265" s="494"/>
      <c r="G265" s="494"/>
      <c r="H265" s="449"/>
      <c r="K265" s="494"/>
      <c r="L265" s="494"/>
      <c r="M265" s="494"/>
      <c r="N265" s="494"/>
    </row>
    <row r="266" spans="1:14" ht="14.85" customHeight="1" outlineLevel="1" x14ac:dyDescent="0.25">
      <c r="A266" s="452" t="s">
        <v>1508</v>
      </c>
      <c r="D266" s="494"/>
      <c r="E266" s="494"/>
      <c r="F266" s="494"/>
      <c r="G266" s="494"/>
      <c r="H266" s="449"/>
      <c r="K266" s="494"/>
      <c r="L266" s="494"/>
      <c r="M266" s="494"/>
      <c r="N266" s="494"/>
    </row>
    <row r="267" spans="1:14" ht="14.85" customHeight="1" outlineLevel="1" x14ac:dyDescent="0.25">
      <c r="A267" s="452" t="s">
        <v>1509</v>
      </c>
      <c r="D267" s="494"/>
      <c r="E267" s="494"/>
      <c r="F267" s="494"/>
      <c r="G267" s="494"/>
      <c r="H267" s="449"/>
      <c r="K267" s="494"/>
      <c r="L267" s="494"/>
      <c r="M267" s="494"/>
      <c r="N267" s="494"/>
    </row>
    <row r="268" spans="1:14" ht="14.85" customHeight="1" outlineLevel="1" x14ac:dyDescent="0.25">
      <c r="A268" s="452" t="s">
        <v>1510</v>
      </c>
      <c r="D268" s="494"/>
      <c r="E268" s="494"/>
      <c r="F268" s="494"/>
      <c r="G268" s="494"/>
      <c r="H268" s="449"/>
      <c r="K268" s="494"/>
      <c r="L268" s="494"/>
      <c r="M268" s="494"/>
      <c r="N268" s="494"/>
    </row>
    <row r="269" spans="1:14" ht="14.85" customHeight="1" outlineLevel="1" x14ac:dyDescent="0.25">
      <c r="A269" s="452" t="s">
        <v>1511</v>
      </c>
      <c r="D269" s="494"/>
      <c r="E269" s="494"/>
      <c r="F269" s="494"/>
      <c r="G269" s="494"/>
      <c r="H269" s="449"/>
      <c r="K269" s="494"/>
      <c r="L269" s="494"/>
      <c r="M269" s="494"/>
      <c r="N269" s="494"/>
    </row>
    <row r="270" spans="1:14" ht="14.85" customHeight="1" outlineLevel="1" x14ac:dyDescent="0.25">
      <c r="A270" s="452" t="s">
        <v>1512</v>
      </c>
      <c r="D270" s="494"/>
      <c r="E270" s="494"/>
      <c r="F270" s="494"/>
      <c r="G270" s="494"/>
      <c r="H270" s="449"/>
      <c r="K270" s="494"/>
      <c r="L270" s="494"/>
      <c r="M270" s="494"/>
      <c r="N270" s="494"/>
    </row>
    <row r="271" spans="1:14" ht="14.85" customHeight="1" outlineLevel="1" x14ac:dyDescent="0.25">
      <c r="A271" s="452" t="s">
        <v>1513</v>
      </c>
      <c r="D271" s="494"/>
      <c r="E271" s="494"/>
      <c r="F271" s="494"/>
      <c r="G271" s="494"/>
      <c r="H271" s="449"/>
      <c r="K271" s="494"/>
      <c r="L271" s="494"/>
      <c r="M271" s="494"/>
      <c r="N271" s="494"/>
    </row>
    <row r="272" spans="1:14" ht="14.85" customHeight="1" outlineLevel="1" x14ac:dyDescent="0.25">
      <c r="A272" s="452" t="s">
        <v>1514</v>
      </c>
      <c r="D272" s="494"/>
      <c r="E272" s="494"/>
      <c r="F272" s="494"/>
      <c r="G272" s="494"/>
      <c r="H272" s="449"/>
      <c r="K272" s="494"/>
      <c r="L272" s="494"/>
      <c r="M272" s="494"/>
      <c r="N272" s="494"/>
    </row>
    <row r="273" spans="1:14" ht="14.85" customHeight="1" outlineLevel="1" x14ac:dyDescent="0.25">
      <c r="A273" s="452" t="s">
        <v>1515</v>
      </c>
      <c r="D273" s="494"/>
      <c r="E273" s="494"/>
      <c r="F273" s="494"/>
      <c r="G273" s="494"/>
      <c r="H273" s="449"/>
      <c r="K273" s="494"/>
      <c r="L273" s="494"/>
      <c r="M273" s="494"/>
      <c r="N273" s="494"/>
    </row>
    <row r="274" spans="1:14" ht="14.85" customHeight="1" outlineLevel="1" x14ac:dyDescent="0.25">
      <c r="A274" s="452" t="s">
        <v>1516</v>
      </c>
      <c r="D274" s="494"/>
      <c r="E274" s="494"/>
      <c r="F274" s="494"/>
      <c r="G274" s="494"/>
      <c r="H274" s="449"/>
      <c r="K274" s="494"/>
      <c r="L274" s="494"/>
      <c r="M274" s="494"/>
      <c r="N274" s="494"/>
    </row>
    <row r="275" spans="1:14" ht="14.85" customHeight="1" outlineLevel="1" x14ac:dyDescent="0.25">
      <c r="A275" s="452" t="s">
        <v>1517</v>
      </c>
      <c r="D275" s="494"/>
      <c r="E275" s="494"/>
      <c r="F275" s="494"/>
      <c r="G275" s="494"/>
      <c r="H275" s="449"/>
      <c r="K275" s="494"/>
      <c r="L275" s="494"/>
      <c r="M275" s="494"/>
      <c r="N275" s="494"/>
    </row>
    <row r="276" spans="1:14" ht="14.85" customHeight="1" outlineLevel="1" x14ac:dyDescent="0.25">
      <c r="A276" s="452" t="s">
        <v>1518</v>
      </c>
      <c r="D276" s="494"/>
      <c r="E276" s="494"/>
      <c r="F276" s="494"/>
      <c r="G276" s="494"/>
      <c r="H276" s="449"/>
      <c r="K276" s="494"/>
      <c r="L276" s="494"/>
      <c r="M276" s="494"/>
      <c r="N276" s="494"/>
    </row>
    <row r="277" spans="1:14" ht="14.85" customHeight="1" outlineLevel="1" x14ac:dyDescent="0.25">
      <c r="A277" s="452" t="s">
        <v>1519</v>
      </c>
      <c r="D277" s="494"/>
      <c r="E277" s="494"/>
      <c r="F277" s="494"/>
      <c r="G277" s="494"/>
      <c r="H277" s="449"/>
      <c r="K277" s="494"/>
      <c r="L277" s="494"/>
      <c r="M277" s="494"/>
      <c r="N277" s="494"/>
    </row>
    <row r="278" spans="1:14" ht="14.85" customHeight="1" outlineLevel="1" x14ac:dyDescent="0.25">
      <c r="A278" s="452" t="s">
        <v>1520</v>
      </c>
      <c r="D278" s="494"/>
      <c r="E278" s="494"/>
      <c r="F278" s="494"/>
      <c r="G278" s="494"/>
      <c r="H278" s="449"/>
      <c r="K278" s="494"/>
      <c r="L278" s="494"/>
      <c r="M278" s="494"/>
      <c r="N278" s="494"/>
    </row>
    <row r="279" spans="1:14" ht="14.85" customHeight="1" outlineLevel="1" x14ac:dyDescent="0.25">
      <c r="A279" s="452" t="s">
        <v>1521</v>
      </c>
      <c r="D279" s="494"/>
      <c r="E279" s="494"/>
      <c r="F279" s="494"/>
      <c r="G279" s="494"/>
      <c r="H279" s="449"/>
      <c r="K279" s="494"/>
      <c r="L279" s="494"/>
      <c r="M279" s="494"/>
      <c r="N279" s="494"/>
    </row>
    <row r="280" spans="1:14" ht="14.85" customHeight="1" outlineLevel="1" x14ac:dyDescent="0.25">
      <c r="A280" s="452" t="s">
        <v>1522</v>
      </c>
      <c r="D280" s="494"/>
      <c r="E280" s="494"/>
      <c r="F280" s="494"/>
      <c r="G280" s="494"/>
      <c r="H280" s="449"/>
      <c r="K280" s="494"/>
      <c r="L280" s="494"/>
      <c r="M280" s="494"/>
      <c r="N280" s="494"/>
    </row>
    <row r="281" spans="1:14" ht="14.85" customHeight="1" outlineLevel="1" x14ac:dyDescent="0.25">
      <c r="A281" s="452" t="s">
        <v>1523</v>
      </c>
      <c r="D281" s="494"/>
      <c r="E281" s="494"/>
      <c r="F281" s="494"/>
      <c r="G281" s="494"/>
      <c r="H281" s="449"/>
      <c r="K281" s="494"/>
      <c r="L281" s="494"/>
      <c r="M281" s="494"/>
      <c r="N281" s="494"/>
    </row>
    <row r="282" spans="1:14" ht="14.85" customHeight="1" outlineLevel="1" x14ac:dyDescent="0.25">
      <c r="A282" s="452" t="s">
        <v>1524</v>
      </c>
      <c r="D282" s="494"/>
      <c r="E282" s="494"/>
      <c r="F282" s="494"/>
      <c r="G282" s="494"/>
      <c r="H282" s="449"/>
      <c r="K282" s="494"/>
      <c r="L282" s="494"/>
      <c r="M282" s="494"/>
      <c r="N282" s="494"/>
    </row>
    <row r="283" spans="1:14" ht="14.85" customHeight="1" outlineLevel="1" x14ac:dyDescent="0.25">
      <c r="A283" s="452" t="s">
        <v>1525</v>
      </c>
      <c r="D283" s="494"/>
      <c r="E283" s="494"/>
      <c r="F283" s="494"/>
      <c r="G283" s="494"/>
      <c r="H283" s="449"/>
      <c r="K283" s="494"/>
      <c r="L283" s="494"/>
      <c r="M283" s="494"/>
      <c r="N283" s="494"/>
    </row>
    <row r="284" spans="1:14" ht="14.85" customHeight="1" outlineLevel="1" x14ac:dyDescent="0.25">
      <c r="A284" s="452" t="s">
        <v>1526</v>
      </c>
      <c r="D284" s="494"/>
      <c r="E284" s="494"/>
      <c r="F284" s="494"/>
      <c r="G284" s="494"/>
      <c r="H284" s="449"/>
      <c r="K284" s="494"/>
      <c r="L284" s="494"/>
      <c r="M284" s="494"/>
      <c r="N284" s="494"/>
    </row>
    <row r="285" spans="1:14" ht="34.35" customHeight="1" x14ac:dyDescent="0.25">
      <c r="A285" s="462"/>
      <c r="B285" s="462" t="s">
        <v>378</v>
      </c>
      <c r="C285" s="462" t="s">
        <v>1</v>
      </c>
      <c r="D285" s="462" t="s">
        <v>1</v>
      </c>
      <c r="E285" s="462"/>
      <c r="F285" s="463"/>
      <c r="G285" s="464"/>
      <c r="H285" s="449"/>
      <c r="I285" s="456"/>
      <c r="J285" s="456"/>
      <c r="K285" s="456"/>
      <c r="L285" s="456"/>
      <c r="M285" s="458"/>
    </row>
    <row r="286" spans="1:14" ht="17.45" customHeight="1" x14ac:dyDescent="0.25">
      <c r="A286" s="495" t="s">
        <v>2482</v>
      </c>
      <c r="B286" s="496"/>
      <c r="C286" s="496"/>
      <c r="D286" s="496"/>
      <c r="E286" s="496"/>
      <c r="F286" s="497"/>
      <c r="G286" s="496"/>
      <c r="H286" s="449"/>
      <c r="I286" s="456"/>
      <c r="J286" s="456"/>
      <c r="K286" s="456"/>
      <c r="L286" s="456"/>
      <c r="M286" s="458"/>
    </row>
    <row r="287" spans="1:14" ht="17.45" customHeight="1" x14ac:dyDescent="0.25">
      <c r="A287" s="495" t="s">
        <v>2483</v>
      </c>
      <c r="B287" s="496"/>
      <c r="C287" s="496"/>
      <c r="D287" s="496"/>
      <c r="E287" s="496"/>
      <c r="F287" s="497"/>
      <c r="G287" s="496"/>
      <c r="H287" s="449"/>
      <c r="I287" s="456"/>
      <c r="J287" s="456"/>
      <c r="K287" s="456"/>
      <c r="L287" s="456"/>
      <c r="M287" s="458"/>
    </row>
    <row r="288" spans="1:14" ht="14.85" customHeight="1" x14ac:dyDescent="0.25">
      <c r="A288" s="452" t="s">
        <v>379</v>
      </c>
      <c r="B288" s="466" t="s">
        <v>380</v>
      </c>
      <c r="C288" s="498">
        <v>38</v>
      </c>
      <c r="E288" s="498"/>
      <c r="F288" s="498"/>
      <c r="G288" s="498"/>
      <c r="H288" s="449"/>
      <c r="I288" s="466"/>
      <c r="J288" s="498"/>
      <c r="L288" s="498"/>
      <c r="M288" s="498"/>
      <c r="N288" s="498"/>
    </row>
    <row r="289" spans="1:14" ht="14.85" customHeight="1" x14ac:dyDescent="0.25">
      <c r="A289" s="452" t="s">
        <v>381</v>
      </c>
      <c r="B289" s="466" t="s">
        <v>382</v>
      </c>
      <c r="C289" s="498">
        <v>39</v>
      </c>
      <c r="E289" s="498"/>
      <c r="F289" s="498"/>
      <c r="H289" s="449"/>
      <c r="I289" s="466"/>
      <c r="J289" s="498"/>
      <c r="L289" s="498"/>
      <c r="M289" s="498"/>
    </row>
    <row r="290" spans="1:14" ht="14.85" customHeight="1" x14ac:dyDescent="0.25">
      <c r="A290" s="452" t="s">
        <v>383</v>
      </c>
      <c r="B290" s="466" t="s">
        <v>384</v>
      </c>
      <c r="C290" s="498" t="s">
        <v>3327</v>
      </c>
      <c r="D290" s="498" t="s">
        <v>3328</v>
      </c>
      <c r="E290" s="499"/>
      <c r="F290" s="498"/>
      <c r="G290" s="499"/>
      <c r="H290" s="449"/>
      <c r="I290" s="466"/>
      <c r="J290" s="498"/>
      <c r="K290" s="498"/>
      <c r="L290" s="499"/>
      <c r="M290" s="498"/>
      <c r="N290" s="499"/>
    </row>
    <row r="291" spans="1:14" ht="14.85" customHeight="1" x14ac:dyDescent="0.25">
      <c r="A291" s="452" t="s">
        <v>385</v>
      </c>
      <c r="B291" s="466" t="s">
        <v>386</v>
      </c>
      <c r="C291" s="498">
        <v>52</v>
      </c>
      <c r="H291" s="449"/>
      <c r="I291" s="466"/>
      <c r="J291" s="498"/>
    </row>
    <row r="292" spans="1:14" ht="14.85" customHeight="1" x14ac:dyDescent="0.25">
      <c r="A292" s="452" t="s">
        <v>387</v>
      </c>
      <c r="B292" s="466" t="s">
        <v>388</v>
      </c>
      <c r="C292" s="500" t="s">
        <v>3329</v>
      </c>
      <c r="D292" s="498" t="s">
        <v>3330</v>
      </c>
      <c r="E292" s="499"/>
      <c r="F292" s="498" t="s">
        <v>3331</v>
      </c>
      <c r="G292" s="499"/>
      <c r="H292" s="449"/>
      <c r="I292" s="466"/>
      <c r="J292" s="494"/>
      <c r="K292" s="498"/>
      <c r="L292" s="499"/>
      <c r="N292" s="499"/>
    </row>
    <row r="293" spans="1:14" ht="14.85" customHeight="1" x14ac:dyDescent="0.25">
      <c r="A293" s="452" t="s">
        <v>389</v>
      </c>
      <c r="B293" s="466" t="s">
        <v>390</v>
      </c>
      <c r="C293" s="498" t="s">
        <v>3332</v>
      </c>
      <c r="D293" s="498">
        <v>163</v>
      </c>
      <c r="F293" s="498" t="s">
        <v>3333</v>
      </c>
      <c r="H293" s="449"/>
      <c r="I293" s="466"/>
      <c r="M293" s="499"/>
    </row>
    <row r="294" spans="1:14" ht="14.85" customHeight="1" x14ac:dyDescent="0.25">
      <c r="A294" s="452" t="s">
        <v>391</v>
      </c>
      <c r="B294" s="466" t="s">
        <v>392</v>
      </c>
      <c r="C294" s="498">
        <v>111</v>
      </c>
      <c r="F294" s="499"/>
      <c r="H294" s="449"/>
      <c r="I294" s="466"/>
      <c r="J294" s="498"/>
      <c r="M294" s="499"/>
    </row>
    <row r="295" spans="1:14" ht="14.85" customHeight="1" x14ac:dyDescent="0.25">
      <c r="A295" s="452" t="s">
        <v>393</v>
      </c>
      <c r="B295" s="466" t="s">
        <v>394</v>
      </c>
      <c r="C295" s="498">
        <v>163</v>
      </c>
      <c r="E295" s="499"/>
      <c r="F295" s="499"/>
      <c r="H295" s="449"/>
      <c r="I295" s="466"/>
      <c r="J295" s="498"/>
      <c r="L295" s="499"/>
      <c r="M295" s="499"/>
    </row>
    <row r="296" spans="1:14" ht="14.85" customHeight="1" x14ac:dyDescent="0.25">
      <c r="A296" s="452" t="s">
        <v>395</v>
      </c>
      <c r="B296" s="466" t="s">
        <v>396</v>
      </c>
      <c r="C296" s="498">
        <v>137</v>
      </c>
      <c r="E296" s="499"/>
      <c r="F296" s="499"/>
      <c r="H296" s="449"/>
      <c r="I296" s="466"/>
      <c r="J296" s="498"/>
      <c r="L296" s="499"/>
      <c r="M296" s="499"/>
    </row>
    <row r="297" spans="1:14" ht="28.35" customHeight="1" x14ac:dyDescent="0.25">
      <c r="A297" s="452" t="s">
        <v>397</v>
      </c>
      <c r="B297" s="452" t="s">
        <v>398</v>
      </c>
      <c r="C297" s="498" t="s">
        <v>3334</v>
      </c>
      <c r="E297" s="499"/>
      <c r="H297" s="449"/>
      <c r="J297" s="498"/>
      <c r="L297" s="499"/>
    </row>
    <row r="298" spans="1:14" ht="14.85" customHeight="1" x14ac:dyDescent="0.25">
      <c r="A298" s="452" t="s">
        <v>399</v>
      </c>
      <c r="B298" s="466" t="s">
        <v>400</v>
      </c>
      <c r="C298" s="498">
        <v>65</v>
      </c>
      <c r="E298" s="499"/>
      <c r="H298" s="449"/>
      <c r="I298" s="466"/>
      <c r="J298" s="498"/>
      <c r="L298" s="499"/>
    </row>
    <row r="299" spans="1:14" ht="14.85" customHeight="1" x14ac:dyDescent="0.25">
      <c r="A299" s="452" t="s">
        <v>401</v>
      </c>
      <c r="B299" s="466" t="s">
        <v>402</v>
      </c>
      <c r="C299" s="498">
        <v>88</v>
      </c>
      <c r="E299" s="499"/>
      <c r="H299" s="449"/>
      <c r="I299" s="466"/>
      <c r="J299" s="498"/>
      <c r="L299" s="499"/>
    </row>
    <row r="300" spans="1:14" ht="14.85" customHeight="1" x14ac:dyDescent="0.25">
      <c r="A300" s="452" t="s">
        <v>403</v>
      </c>
      <c r="B300" s="466" t="s">
        <v>404</v>
      </c>
      <c r="C300" s="498" t="s">
        <v>3335</v>
      </c>
      <c r="D300" s="498" t="s">
        <v>3336</v>
      </c>
      <c r="E300" s="499"/>
      <c r="H300" s="449"/>
      <c r="I300" s="466"/>
      <c r="J300" s="498"/>
      <c r="K300" s="498"/>
      <c r="L300" s="499"/>
    </row>
    <row r="301" spans="1:14" ht="14.85" customHeight="1" outlineLevel="1" x14ac:dyDescent="0.25">
      <c r="A301" s="452" t="s">
        <v>405</v>
      </c>
      <c r="B301" s="466"/>
      <c r="C301" s="498"/>
      <c r="D301" s="498"/>
      <c r="E301" s="499"/>
      <c r="H301" s="449"/>
      <c r="I301" s="466"/>
      <c r="J301" s="498"/>
      <c r="K301" s="498"/>
      <c r="L301" s="499"/>
    </row>
    <row r="302" spans="1:14" ht="14.85" customHeight="1" outlineLevel="1" x14ac:dyDescent="0.25">
      <c r="A302" s="452" t="s">
        <v>406</v>
      </c>
      <c r="B302" s="466"/>
      <c r="C302" s="498"/>
      <c r="D302" s="498"/>
      <c r="E302" s="499"/>
      <c r="H302" s="449"/>
      <c r="I302" s="466"/>
      <c r="J302" s="498"/>
      <c r="K302" s="498"/>
      <c r="L302" s="499"/>
    </row>
    <row r="303" spans="1:14" ht="14.85" customHeight="1" outlineLevel="1" x14ac:dyDescent="0.25">
      <c r="A303" s="452" t="s">
        <v>407</v>
      </c>
      <c r="B303" s="466"/>
      <c r="C303" s="498"/>
      <c r="D303" s="498"/>
      <c r="E303" s="499"/>
      <c r="H303" s="449"/>
      <c r="I303" s="466"/>
      <c r="J303" s="498"/>
      <c r="K303" s="498"/>
      <c r="L303" s="499"/>
    </row>
    <row r="304" spans="1:14" ht="14.85" customHeight="1" outlineLevel="1" x14ac:dyDescent="0.25">
      <c r="A304" s="452" t="s">
        <v>408</v>
      </c>
      <c r="B304" s="466"/>
      <c r="C304" s="498"/>
      <c r="D304" s="498"/>
      <c r="E304" s="499"/>
      <c r="H304" s="449"/>
      <c r="I304" s="466"/>
      <c r="J304" s="498"/>
      <c r="K304" s="498"/>
      <c r="L304" s="499"/>
    </row>
    <row r="305" spans="1:13" ht="14.85" customHeight="1" outlineLevel="1" x14ac:dyDescent="0.25">
      <c r="A305" s="452" t="s">
        <v>409</v>
      </c>
      <c r="B305" s="466"/>
      <c r="C305" s="498"/>
      <c r="D305" s="498"/>
      <c r="E305" s="499"/>
      <c r="H305" s="449"/>
      <c r="I305" s="466"/>
      <c r="J305" s="498"/>
      <c r="K305" s="498"/>
      <c r="L305" s="499"/>
    </row>
    <row r="306" spans="1:13" ht="14.85" customHeight="1" outlineLevel="1" x14ac:dyDescent="0.25">
      <c r="A306" s="452" t="s">
        <v>410</v>
      </c>
      <c r="B306" s="466"/>
      <c r="C306" s="498"/>
      <c r="D306" s="498"/>
      <c r="E306" s="499"/>
      <c r="H306" s="449"/>
      <c r="I306" s="466"/>
      <c r="J306" s="498"/>
      <c r="K306" s="498"/>
      <c r="L306" s="499"/>
    </row>
    <row r="307" spans="1:13" ht="14.85" customHeight="1" outlineLevel="1" x14ac:dyDescent="0.25">
      <c r="A307" s="452" t="s">
        <v>411</v>
      </c>
      <c r="B307" s="466"/>
      <c r="C307" s="498"/>
      <c r="D307" s="498"/>
      <c r="E307" s="499"/>
      <c r="H307" s="449"/>
      <c r="I307" s="466"/>
      <c r="J307" s="498"/>
      <c r="K307" s="498"/>
      <c r="L307" s="499"/>
    </row>
    <row r="308" spans="1:13" ht="14.85" customHeight="1" outlineLevel="1" x14ac:dyDescent="0.25">
      <c r="A308" s="452" t="s">
        <v>412</v>
      </c>
      <c r="B308" s="466"/>
      <c r="C308" s="498"/>
      <c r="D308" s="498"/>
      <c r="E308" s="499"/>
      <c r="H308" s="449"/>
      <c r="I308" s="466"/>
      <c r="J308" s="498"/>
      <c r="K308" s="498"/>
      <c r="L308" s="499"/>
    </row>
    <row r="309" spans="1:13" ht="14.85" customHeight="1" outlineLevel="1" x14ac:dyDescent="0.25">
      <c r="A309" s="452" t="s">
        <v>413</v>
      </c>
      <c r="B309" s="466"/>
      <c r="C309" s="498"/>
      <c r="D309" s="498"/>
      <c r="E309" s="499"/>
      <c r="H309" s="449"/>
      <c r="I309" s="466"/>
      <c r="J309" s="498"/>
      <c r="K309" s="498"/>
      <c r="L309" s="499"/>
    </row>
    <row r="310" spans="1:13" ht="14.85" customHeight="1" outlineLevel="1" x14ac:dyDescent="0.25">
      <c r="A310" s="452" t="s">
        <v>414</v>
      </c>
      <c r="H310" s="449"/>
    </row>
    <row r="311" spans="1:13" ht="34.35" customHeight="1" x14ac:dyDescent="0.25">
      <c r="A311" s="463"/>
      <c r="B311" s="462" t="s">
        <v>79</v>
      </c>
      <c r="C311" s="463"/>
      <c r="D311" s="463"/>
      <c r="E311" s="463"/>
      <c r="F311" s="463"/>
      <c r="G311" s="464"/>
      <c r="H311" s="449"/>
      <c r="I311" s="456"/>
      <c r="J311" s="458"/>
      <c r="K311" s="458"/>
      <c r="L311" s="458"/>
      <c r="M311" s="458"/>
    </row>
    <row r="312" spans="1:13" ht="14.85" customHeight="1" x14ac:dyDescent="0.25">
      <c r="A312" s="452" t="s">
        <v>5</v>
      </c>
      <c r="B312" s="466" t="s">
        <v>415</v>
      </c>
      <c r="H312" s="449"/>
      <c r="I312" s="466"/>
      <c r="J312" s="498"/>
    </row>
    <row r="313" spans="1:13" ht="14.85" customHeight="1" outlineLevel="1" x14ac:dyDescent="0.25">
      <c r="A313" s="452" t="s">
        <v>416</v>
      </c>
      <c r="B313" s="466"/>
      <c r="C313" s="461"/>
      <c r="H313" s="449"/>
      <c r="I313" s="466"/>
      <c r="J313" s="498"/>
    </row>
    <row r="314" spans="1:13" ht="14.85" customHeight="1" outlineLevel="1" x14ac:dyDescent="0.25">
      <c r="A314" s="452" t="s">
        <v>417</v>
      </c>
      <c r="B314" s="466"/>
      <c r="C314" s="461"/>
      <c r="H314" s="449"/>
      <c r="I314" s="466"/>
      <c r="J314" s="498"/>
    </row>
    <row r="315" spans="1:13" ht="14.85" customHeight="1" outlineLevel="1" x14ac:dyDescent="0.25">
      <c r="A315" s="452" t="s">
        <v>418</v>
      </c>
      <c r="B315" s="466"/>
      <c r="C315" s="461"/>
      <c r="H315" s="449"/>
      <c r="I315" s="466"/>
      <c r="J315" s="498"/>
    </row>
    <row r="316" spans="1:13" ht="14.85" customHeight="1" outlineLevel="1" x14ac:dyDescent="0.25">
      <c r="A316" s="452" t="s">
        <v>419</v>
      </c>
      <c r="B316" s="466"/>
      <c r="C316" s="461"/>
      <c r="H316" s="449"/>
      <c r="I316" s="466"/>
      <c r="J316" s="498"/>
    </row>
    <row r="317" spans="1:13" ht="14.85" customHeight="1" outlineLevel="1" x14ac:dyDescent="0.25">
      <c r="A317" s="452" t="s">
        <v>420</v>
      </c>
      <c r="B317" s="466"/>
      <c r="C317" s="461"/>
      <c r="H317" s="449"/>
      <c r="I317" s="466"/>
      <c r="J317" s="498"/>
    </row>
    <row r="318" spans="1:13" ht="14.85" customHeight="1" outlineLevel="1" x14ac:dyDescent="0.25">
      <c r="A318" s="452" t="s">
        <v>421</v>
      </c>
      <c r="B318" s="466"/>
      <c r="C318" s="461"/>
      <c r="H318" s="449"/>
      <c r="I318" s="466"/>
      <c r="J318" s="498"/>
    </row>
    <row r="319" spans="1:13" ht="17.850000000000001" customHeight="1" x14ac:dyDescent="0.25">
      <c r="A319" s="463"/>
      <c r="B319" s="462" t="s">
        <v>80</v>
      </c>
      <c r="C319" s="463"/>
      <c r="D319" s="463"/>
      <c r="E319" s="463"/>
      <c r="F319" s="463"/>
      <c r="G319" s="464"/>
      <c r="H319" s="449"/>
      <c r="I319" s="456"/>
      <c r="J319" s="458"/>
      <c r="K319" s="458"/>
      <c r="L319" s="458"/>
      <c r="M319" s="458"/>
    </row>
    <row r="320" spans="1:13" ht="15" customHeight="1" outlineLevel="1" x14ac:dyDescent="0.25">
      <c r="A320" s="468"/>
      <c r="B320" s="469" t="s">
        <v>422</v>
      </c>
      <c r="C320" s="468"/>
      <c r="D320" s="468"/>
      <c r="E320" s="470"/>
      <c r="F320" s="471"/>
      <c r="G320" s="471"/>
      <c r="H320" s="449"/>
      <c r="L320" s="449"/>
      <c r="M320" s="449"/>
    </row>
    <row r="321" spans="1:8" ht="14.85" customHeight="1" outlineLevel="1" x14ac:dyDescent="0.25">
      <c r="A321" s="452" t="s">
        <v>423</v>
      </c>
      <c r="B321" s="466" t="s">
        <v>424</v>
      </c>
      <c r="C321" s="466"/>
      <c r="H321" s="449"/>
    </row>
    <row r="322" spans="1:8" ht="14.85" customHeight="1" outlineLevel="1" x14ac:dyDescent="0.25">
      <c r="A322" s="452" t="s">
        <v>425</v>
      </c>
      <c r="B322" s="466" t="s">
        <v>426</v>
      </c>
      <c r="C322" s="466"/>
      <c r="H322" s="449"/>
    </row>
    <row r="323" spans="1:8" ht="14.85" customHeight="1" outlineLevel="1" x14ac:dyDescent="0.25">
      <c r="A323" s="452" t="s">
        <v>427</v>
      </c>
      <c r="B323" s="466" t="s">
        <v>428</v>
      </c>
      <c r="C323" s="466"/>
      <c r="H323" s="449"/>
    </row>
    <row r="324" spans="1:8" ht="14.85" customHeight="1" outlineLevel="1" x14ac:dyDescent="0.25">
      <c r="A324" s="452" t="s">
        <v>429</v>
      </c>
      <c r="B324" s="466" t="s">
        <v>430</v>
      </c>
      <c r="H324" s="449"/>
    </row>
    <row r="325" spans="1:8" ht="14.85" customHeight="1" outlineLevel="1" x14ac:dyDescent="0.25">
      <c r="A325" s="452" t="s">
        <v>431</v>
      </c>
      <c r="B325" s="466" t="s">
        <v>432</v>
      </c>
      <c r="H325" s="449"/>
    </row>
    <row r="326" spans="1:8" ht="14.85" customHeight="1" outlineLevel="1" x14ac:dyDescent="0.25">
      <c r="A326" s="452" t="s">
        <v>433</v>
      </c>
      <c r="B326" s="466" t="s">
        <v>434</v>
      </c>
      <c r="H326" s="449"/>
    </row>
    <row r="327" spans="1:8" ht="14.85" customHeight="1" outlineLevel="1" x14ac:dyDescent="0.25">
      <c r="A327" s="452" t="s">
        <v>435</v>
      </c>
      <c r="B327" s="466" t="s">
        <v>436</v>
      </c>
      <c r="H327" s="449"/>
    </row>
    <row r="328" spans="1:8" ht="14.85" customHeight="1" outlineLevel="1" x14ac:dyDescent="0.25">
      <c r="A328" s="452" t="s">
        <v>437</v>
      </c>
      <c r="B328" s="466" t="s">
        <v>438</v>
      </c>
      <c r="H328" s="449"/>
    </row>
    <row r="329" spans="1:8" ht="14.85" customHeight="1" outlineLevel="1" x14ac:dyDescent="0.25">
      <c r="A329" s="452" t="s">
        <v>439</v>
      </c>
      <c r="B329" s="466" t="s">
        <v>440</v>
      </c>
      <c r="H329" s="449"/>
    </row>
    <row r="330" spans="1:8" ht="14.85" customHeight="1" outlineLevel="1" x14ac:dyDescent="0.25">
      <c r="A330" s="452" t="s">
        <v>441</v>
      </c>
      <c r="B330" s="479" t="s">
        <v>442</v>
      </c>
      <c r="H330" s="449"/>
    </row>
    <row r="331" spans="1:8" ht="14.85" customHeight="1" outlineLevel="1" x14ac:dyDescent="0.25">
      <c r="A331" s="452" t="s">
        <v>443</v>
      </c>
      <c r="B331" s="479" t="s">
        <v>442</v>
      </c>
      <c r="H331" s="449"/>
    </row>
    <row r="332" spans="1:8" ht="14.85" customHeight="1" outlineLevel="1" x14ac:dyDescent="0.25">
      <c r="A332" s="452" t="s">
        <v>444</v>
      </c>
      <c r="B332" s="479" t="s">
        <v>442</v>
      </c>
      <c r="H332" s="449"/>
    </row>
    <row r="333" spans="1:8" ht="14.85" customHeight="1" outlineLevel="1" x14ac:dyDescent="0.25">
      <c r="A333" s="452" t="s">
        <v>445</v>
      </c>
      <c r="B333" s="479" t="s">
        <v>442</v>
      </c>
      <c r="H333" s="449"/>
    </row>
    <row r="334" spans="1:8" ht="14.85" customHeight="1" outlineLevel="1" x14ac:dyDescent="0.25">
      <c r="A334" s="452" t="s">
        <v>446</v>
      </c>
      <c r="B334" s="479" t="s">
        <v>442</v>
      </c>
      <c r="H334" s="449"/>
    </row>
    <row r="335" spans="1:8" ht="14.85" customHeight="1" outlineLevel="1" x14ac:dyDescent="0.25">
      <c r="A335" s="452" t="s">
        <v>447</v>
      </c>
      <c r="B335" s="479" t="s">
        <v>442</v>
      </c>
      <c r="H335" s="449"/>
    </row>
    <row r="336" spans="1:8" ht="14.85" customHeight="1" outlineLevel="1" x14ac:dyDescent="0.25">
      <c r="A336" s="452" t="s">
        <v>448</v>
      </c>
      <c r="B336" s="479" t="s">
        <v>442</v>
      </c>
      <c r="H336" s="449"/>
    </row>
    <row r="337" spans="1:8" ht="14.85" customHeight="1" outlineLevel="1" x14ac:dyDescent="0.25">
      <c r="A337" s="452" t="s">
        <v>449</v>
      </c>
      <c r="B337" s="479" t="s">
        <v>442</v>
      </c>
      <c r="H337" s="449"/>
    </row>
    <row r="338" spans="1:8" ht="14.85" customHeight="1" outlineLevel="1" x14ac:dyDescent="0.25">
      <c r="A338" s="452" t="s">
        <v>450</v>
      </c>
      <c r="B338" s="479" t="s">
        <v>442</v>
      </c>
      <c r="H338" s="449"/>
    </row>
    <row r="339" spans="1:8" ht="14.85" customHeight="1" outlineLevel="1" x14ac:dyDescent="0.25">
      <c r="A339" s="452" t="s">
        <v>451</v>
      </c>
      <c r="B339" s="479" t="s">
        <v>442</v>
      </c>
      <c r="H339" s="449"/>
    </row>
    <row r="340" spans="1:8" ht="14.85" customHeight="1" outlineLevel="1" x14ac:dyDescent="0.25">
      <c r="A340" s="452" t="s">
        <v>452</v>
      </c>
      <c r="B340" s="479" t="s">
        <v>442</v>
      </c>
      <c r="H340" s="449"/>
    </row>
    <row r="341" spans="1:8" ht="14.85" customHeight="1" outlineLevel="1" x14ac:dyDescent="0.25">
      <c r="A341" s="452" t="s">
        <v>453</v>
      </c>
      <c r="B341" s="479" t="s">
        <v>442</v>
      </c>
      <c r="H341" s="449"/>
    </row>
    <row r="342" spans="1:8" ht="14.85" customHeight="1" outlineLevel="1" x14ac:dyDescent="0.25">
      <c r="A342" s="452" t="s">
        <v>454</v>
      </c>
      <c r="B342" s="479" t="s">
        <v>442</v>
      </c>
      <c r="H342" s="449"/>
    </row>
    <row r="343" spans="1:8" ht="14.85" customHeight="1" outlineLevel="1" x14ac:dyDescent="0.25">
      <c r="A343" s="452" t="s">
        <v>455</v>
      </c>
      <c r="B343" s="479" t="s">
        <v>442</v>
      </c>
      <c r="H343" s="449"/>
    </row>
    <row r="344" spans="1:8" ht="14.85" customHeight="1" outlineLevel="1" x14ac:dyDescent="0.25">
      <c r="A344" s="452" t="s">
        <v>456</v>
      </c>
      <c r="B344" s="479" t="s">
        <v>442</v>
      </c>
      <c r="H344" s="449"/>
    </row>
    <row r="345" spans="1:8" ht="14.85" customHeight="1" outlineLevel="1" x14ac:dyDescent="0.25">
      <c r="A345" s="452" t="s">
        <v>457</v>
      </c>
      <c r="B345" s="479" t="s">
        <v>442</v>
      </c>
      <c r="H345" s="449"/>
    </row>
    <row r="346" spans="1:8" ht="14.85" customHeight="1" outlineLevel="1" x14ac:dyDescent="0.25">
      <c r="A346" s="452" t="s">
        <v>458</v>
      </c>
      <c r="B346" s="479" t="s">
        <v>442</v>
      </c>
      <c r="H346" s="449"/>
    </row>
    <row r="347" spans="1:8" ht="14.85" customHeight="1" outlineLevel="1" x14ac:dyDescent="0.25">
      <c r="A347" s="452" t="s">
        <v>459</v>
      </c>
      <c r="B347" s="479" t="s">
        <v>442</v>
      </c>
      <c r="H347" s="449"/>
    </row>
    <row r="348" spans="1:8" ht="14.85" customHeight="1" outlineLevel="1" x14ac:dyDescent="0.25">
      <c r="A348" s="452" t="s">
        <v>460</v>
      </c>
      <c r="B348" s="479" t="s">
        <v>442</v>
      </c>
      <c r="H348" s="449"/>
    </row>
    <row r="349" spans="1:8" ht="14.85" customHeight="1" outlineLevel="1" x14ac:dyDescent="0.25">
      <c r="A349" s="452" t="s">
        <v>461</v>
      </c>
      <c r="B349" s="479" t="s">
        <v>442</v>
      </c>
      <c r="H349" s="449"/>
    </row>
    <row r="350" spans="1:8" ht="14.85" customHeight="1" outlineLevel="1" x14ac:dyDescent="0.25">
      <c r="A350" s="452" t="s">
        <v>462</v>
      </c>
      <c r="B350" s="479" t="s">
        <v>442</v>
      </c>
      <c r="H350" s="449"/>
    </row>
    <row r="351" spans="1:8" ht="14.85" customHeight="1" outlineLevel="1" x14ac:dyDescent="0.25">
      <c r="A351" s="452" t="s">
        <v>463</v>
      </c>
      <c r="B351" s="479" t="s">
        <v>442</v>
      </c>
      <c r="H351" s="449"/>
    </row>
    <row r="352" spans="1:8" ht="14.85" customHeight="1" outlineLevel="1" x14ac:dyDescent="0.25">
      <c r="A352" s="452" t="s">
        <v>464</v>
      </c>
      <c r="B352" s="479" t="s">
        <v>442</v>
      </c>
      <c r="H352" s="449"/>
    </row>
    <row r="353" spans="1:8" ht="14.85" customHeight="1" outlineLevel="1" x14ac:dyDescent="0.25">
      <c r="A353" s="452" t="s">
        <v>465</v>
      </c>
      <c r="B353" s="479" t="s">
        <v>442</v>
      </c>
      <c r="H353" s="449"/>
    </row>
    <row r="354" spans="1:8" ht="14.85" customHeight="1" outlineLevel="1" x14ac:dyDescent="0.25">
      <c r="A354" s="452" t="s">
        <v>466</v>
      </c>
      <c r="B354" s="479" t="s">
        <v>442</v>
      </c>
      <c r="H354" s="449"/>
    </row>
    <row r="355" spans="1:8" ht="14.85" customHeight="1" outlineLevel="1" x14ac:dyDescent="0.25">
      <c r="A355" s="452" t="s">
        <v>467</v>
      </c>
      <c r="B355" s="479" t="s">
        <v>442</v>
      </c>
      <c r="H355" s="449"/>
    </row>
    <row r="356" spans="1:8" ht="14.85" customHeight="1" outlineLevel="1" x14ac:dyDescent="0.25">
      <c r="A356" s="452" t="s">
        <v>468</v>
      </c>
      <c r="B356" s="479" t="s">
        <v>442</v>
      </c>
      <c r="H356" s="449"/>
    </row>
    <row r="357" spans="1:8" ht="14.85" customHeight="1" outlineLevel="1" x14ac:dyDescent="0.25">
      <c r="A357" s="452" t="s">
        <v>469</v>
      </c>
      <c r="B357" s="479" t="s">
        <v>442</v>
      </c>
      <c r="H357" s="449"/>
    </row>
    <row r="358" spans="1:8" ht="14.85" customHeight="1" outlineLevel="1" x14ac:dyDescent="0.25">
      <c r="A358" s="452" t="s">
        <v>470</v>
      </c>
      <c r="B358" s="479" t="s">
        <v>442</v>
      </c>
      <c r="H358" s="449"/>
    </row>
    <row r="359" spans="1:8" ht="14.85" customHeight="1" outlineLevel="1" x14ac:dyDescent="0.25">
      <c r="A359" s="452" t="s">
        <v>471</v>
      </c>
      <c r="B359" s="479" t="s">
        <v>442</v>
      </c>
      <c r="H359" s="449"/>
    </row>
    <row r="360" spans="1:8" ht="14.85" customHeight="1" outlineLevel="1" x14ac:dyDescent="0.25">
      <c r="A360" s="452" t="s">
        <v>472</v>
      </c>
      <c r="B360" s="479" t="s">
        <v>442</v>
      </c>
      <c r="H360" s="449"/>
    </row>
    <row r="361" spans="1:8" ht="14.85" customHeight="1" outlineLevel="1" x14ac:dyDescent="0.25">
      <c r="A361" s="452" t="s">
        <v>473</v>
      </c>
      <c r="B361" s="479" t="s">
        <v>442</v>
      </c>
      <c r="H361" s="449"/>
    </row>
    <row r="362" spans="1:8" ht="14.85" customHeight="1" outlineLevel="1" x14ac:dyDescent="0.25">
      <c r="A362" s="452" t="s">
        <v>474</v>
      </c>
      <c r="B362" s="479" t="s">
        <v>442</v>
      </c>
      <c r="H362" s="449"/>
    </row>
    <row r="363" spans="1:8" ht="14.85" customHeight="1" outlineLevel="1" x14ac:dyDescent="0.25">
      <c r="A363" s="452" t="s">
        <v>475</v>
      </c>
      <c r="B363" s="479" t="s">
        <v>442</v>
      </c>
      <c r="H363" s="449"/>
    </row>
    <row r="364" spans="1:8" ht="14.85" customHeight="1" outlineLevel="1" x14ac:dyDescent="0.25">
      <c r="A364" s="452" t="s">
        <v>476</v>
      </c>
      <c r="B364" s="479" t="s">
        <v>442</v>
      </c>
      <c r="H364" s="449"/>
    </row>
    <row r="365" spans="1:8" ht="14.85" customHeight="1" outlineLevel="1" x14ac:dyDescent="0.25">
      <c r="A365" s="452" t="s">
        <v>477</v>
      </c>
      <c r="B365" s="479" t="s">
        <v>442</v>
      </c>
      <c r="H365" s="449"/>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0" location="'A. HTT General'!B311" display="5. References to Capital Requirements Regulation (CRR) 129(1)"/>
    <hyperlink ref="B11" location="'A. HTT General'!B319" display="6. Other relevant information"/>
    <hyperlink ref="B27" r:id="rId1"/>
    <hyperlink ref="B28" r:id="rId2"/>
    <hyperlink ref="B29" r:id="rId3"/>
    <hyperlink ref="C290" location="'B1. HTT Mortgage Assets'!B43" display="43 for Mortgage Assets"/>
    <hyperlink ref="D290" location="'B2. HTT Public Sector Assets'!B48" display="48 for Public Sector Assets"/>
    <hyperlink ref="C292" location="'B1. HTT Mortgage Assets'!B166" display="167 for Residential Mortgage Assets"/>
    <hyperlink ref="D292" location="'B1. HTT Mortgage Assets'!B266" display="268 for Commercial Mortgage Assets"/>
    <hyperlink ref="F292" location="'B2. HTT Public Sector Assets'!B18" display="18 for Public Sector Assets"/>
    <hyperlink ref="C293" location="'B1. HTT Mortgage Assets'!B130" display="130 for Mortgage Assets"/>
    <hyperlink ref="F293" location="'B2. HTT Public Sector Assets'!B129" display="129 for Public Sector Assets"/>
    <hyperlink ref="C297" location="'C. HTT Harmonised Glossary'!B17" display="17 for Harmonised Glossary"/>
    <hyperlink ref="C300" location="'B1. HTT Mortgage Assets'!B160" display="160 for Mortgage Assets"/>
    <hyperlink ref="D300" location="'B2. HTT Public Sector Assets'!B166" display="166 for Public Sector Assets"/>
    <hyperlink ref="C243" r:id="rId4"/>
  </hyperlinks>
  <printOptions horizontalCentered="1"/>
  <pageMargins left="0.70833333333333304" right="0.70833333333333304" top="0.59583333333333299" bottom="0.74791666666666701" header="0.51180555555555496" footer="0.51180555555555496"/>
  <pageSetup paperSize="9" orientation="portrait"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578"/>
  <sheetViews>
    <sheetView zoomScale="90" zoomScaleNormal="90" workbookViewId="0">
      <selection activeCell="D473" sqref="D473"/>
    </sheetView>
  </sheetViews>
  <sheetFormatPr baseColWidth="10" defaultColWidth="8.85546875" defaultRowHeight="15" outlineLevelRow="1" x14ac:dyDescent="0.25"/>
  <cols>
    <col min="1" max="1" width="13.85546875" style="119" customWidth="1"/>
    <col min="2" max="2" width="60.85546875" style="119" customWidth="1"/>
    <col min="3" max="3" width="41" style="119" customWidth="1"/>
    <col min="4" max="4" width="40.85546875" style="119" customWidth="1"/>
    <col min="5" max="5" width="6.7109375" style="119" customWidth="1"/>
    <col min="6" max="6" width="41.5703125" style="119" customWidth="1"/>
    <col min="7" max="7" width="41.5703125" style="114" customWidth="1"/>
    <col min="8" max="16384" width="8.85546875" style="115"/>
  </cols>
  <sheetData>
    <row r="1" spans="1:7" ht="31.5" x14ac:dyDescent="0.25">
      <c r="A1" s="157" t="s">
        <v>478</v>
      </c>
      <c r="B1" s="157"/>
      <c r="C1" s="114"/>
      <c r="D1" s="114"/>
      <c r="E1" s="114"/>
      <c r="F1" s="163" t="s">
        <v>1929</v>
      </c>
    </row>
    <row r="2" spans="1:7" ht="15.75" thickBot="1" x14ac:dyDescent="0.3">
      <c r="A2" s="114"/>
      <c r="B2" s="114"/>
      <c r="C2" s="114"/>
      <c r="D2" s="114"/>
      <c r="E2" s="114"/>
      <c r="F2" s="114"/>
    </row>
    <row r="3" spans="1:7" ht="19.5" thickBot="1" x14ac:dyDescent="0.3">
      <c r="A3" s="116"/>
      <c r="B3" s="117" t="s">
        <v>71</v>
      </c>
      <c r="C3" s="118" t="s">
        <v>3260</v>
      </c>
      <c r="D3" s="116"/>
      <c r="E3" s="116"/>
      <c r="F3" s="114"/>
      <c r="G3" s="116"/>
    </row>
    <row r="4" spans="1:7" ht="15.75" thickBot="1" x14ac:dyDescent="0.3"/>
    <row r="5" spans="1:7" ht="18.75" x14ac:dyDescent="0.25">
      <c r="A5" s="120"/>
      <c r="B5" s="121" t="s">
        <v>479</v>
      </c>
      <c r="C5" s="120"/>
      <c r="E5" s="122"/>
      <c r="F5" s="122"/>
    </row>
    <row r="6" spans="1:7" x14ac:dyDescent="0.25">
      <c r="B6" s="123" t="s">
        <v>480</v>
      </c>
    </row>
    <row r="7" spans="1:7" x14ac:dyDescent="0.25">
      <c r="B7" s="124" t="s">
        <v>481</v>
      </c>
    </row>
    <row r="8" spans="1:7" ht="15.75" thickBot="1" x14ac:dyDescent="0.3">
      <c r="B8" s="125" t="s">
        <v>482</v>
      </c>
    </row>
    <row r="9" spans="1:7" x14ac:dyDescent="0.25">
      <c r="B9" s="126"/>
    </row>
    <row r="10" spans="1:7" ht="37.5" x14ac:dyDescent="0.25">
      <c r="A10" s="127" t="s">
        <v>81</v>
      </c>
      <c r="B10" s="127" t="s">
        <v>480</v>
      </c>
      <c r="C10" s="128"/>
      <c r="D10" s="128"/>
      <c r="E10" s="128"/>
      <c r="F10" s="128"/>
      <c r="G10" s="129"/>
    </row>
    <row r="11" spans="1:7" ht="15" customHeight="1" x14ac:dyDescent="0.25">
      <c r="A11" s="130"/>
      <c r="B11" s="131" t="s">
        <v>483</v>
      </c>
      <c r="C11" s="130" t="s">
        <v>114</v>
      </c>
      <c r="D11" s="130"/>
      <c r="E11" s="130"/>
      <c r="F11" s="132" t="s">
        <v>484</v>
      </c>
      <c r="G11" s="132"/>
    </row>
    <row r="12" spans="1:7" x14ac:dyDescent="0.25">
      <c r="A12" s="119" t="s">
        <v>485</v>
      </c>
      <c r="B12" s="119" t="s">
        <v>486</v>
      </c>
      <c r="C12" s="214">
        <v>5343.1932690000003</v>
      </c>
      <c r="F12" s="173">
        <f>IF($C$15=0,"",IF(C12="[for completion]","",C12/$C$15))</f>
        <v>0.33711867664312184</v>
      </c>
    </row>
    <row r="13" spans="1:7" x14ac:dyDescent="0.25">
      <c r="A13" s="119" t="s">
        <v>487</v>
      </c>
      <c r="B13" s="119" t="s">
        <v>488</v>
      </c>
      <c r="C13" s="214">
        <v>10506.398104</v>
      </c>
      <c r="F13" s="173">
        <f>IF($C$15=0,"",IF(C13="[for completion]","",C13/$C$15))</f>
        <v>0.66288132335687822</v>
      </c>
    </row>
    <row r="14" spans="1:7" x14ac:dyDescent="0.25">
      <c r="A14" s="119" t="s">
        <v>489</v>
      </c>
      <c r="B14" s="119" t="s">
        <v>147</v>
      </c>
      <c r="C14" s="174" t="s">
        <v>83</v>
      </c>
      <c r="F14" s="173" t="str">
        <f>IF($C$15=0,"",IF(C14="[for completion]","",C14/$C$15))</f>
        <v/>
      </c>
    </row>
    <row r="15" spans="1:7" x14ac:dyDescent="0.25">
      <c r="A15" s="119" t="s">
        <v>490</v>
      </c>
      <c r="B15" s="134" t="s">
        <v>149</v>
      </c>
      <c r="C15" s="174">
        <f>SUM(C12:C14)</f>
        <v>15849.591372999999</v>
      </c>
      <c r="F15" s="151">
        <f>SUM(F12:F14)</f>
        <v>1</v>
      </c>
    </row>
    <row r="16" spans="1:7" outlineLevel="1" x14ac:dyDescent="0.25">
      <c r="A16" s="119" t="s">
        <v>491</v>
      </c>
      <c r="B16" s="136" t="s">
        <v>492</v>
      </c>
      <c r="C16" s="174">
        <v>5161.1733039999999</v>
      </c>
      <c r="F16" s="173">
        <f t="shared" ref="F16:F26" si="0">IF($C$15=0,"",IF(C16="[for completion]","",C16/$C$15))</f>
        <v>0.3256344711064369</v>
      </c>
    </row>
    <row r="17" spans="1:7" outlineLevel="1" x14ac:dyDescent="0.25">
      <c r="A17" s="119" t="s">
        <v>493</v>
      </c>
      <c r="B17" s="136" t="s">
        <v>1265</v>
      </c>
      <c r="C17" s="174"/>
      <c r="F17" s="173">
        <f t="shared" si="0"/>
        <v>0</v>
      </c>
    </row>
    <row r="18" spans="1:7" outlineLevel="1" x14ac:dyDescent="0.25">
      <c r="A18" s="119" t="s">
        <v>494</v>
      </c>
      <c r="B18" s="136" t="s">
        <v>151</v>
      </c>
      <c r="C18" s="174"/>
      <c r="F18" s="173">
        <f t="shared" si="0"/>
        <v>0</v>
      </c>
    </row>
    <row r="19" spans="1:7" outlineLevel="1" x14ac:dyDescent="0.25">
      <c r="A19" s="119" t="s">
        <v>495</v>
      </c>
      <c r="B19" s="136" t="s">
        <v>151</v>
      </c>
      <c r="C19" s="174"/>
      <c r="F19" s="173">
        <f t="shared" si="0"/>
        <v>0</v>
      </c>
    </row>
    <row r="20" spans="1:7" outlineLevel="1" x14ac:dyDescent="0.25">
      <c r="A20" s="119" t="s">
        <v>496</v>
      </c>
      <c r="B20" s="136" t="s">
        <v>151</v>
      </c>
      <c r="C20" s="174"/>
      <c r="F20" s="173">
        <f t="shared" si="0"/>
        <v>0</v>
      </c>
    </row>
    <row r="21" spans="1:7" outlineLevel="1" x14ac:dyDescent="0.25">
      <c r="A21" s="119" t="s">
        <v>497</v>
      </c>
      <c r="B21" s="136" t="s">
        <v>151</v>
      </c>
      <c r="C21" s="174"/>
      <c r="F21" s="173">
        <f t="shared" si="0"/>
        <v>0</v>
      </c>
    </row>
    <row r="22" spans="1:7" outlineLevel="1" x14ac:dyDescent="0.25">
      <c r="A22" s="119" t="s">
        <v>498</v>
      </c>
      <c r="B22" s="136" t="s">
        <v>151</v>
      </c>
      <c r="C22" s="174"/>
      <c r="F22" s="173">
        <f t="shared" si="0"/>
        <v>0</v>
      </c>
    </row>
    <row r="23" spans="1:7" outlineLevel="1" x14ac:dyDescent="0.25">
      <c r="A23" s="119" t="s">
        <v>499</v>
      </c>
      <c r="B23" s="136" t="s">
        <v>151</v>
      </c>
      <c r="C23" s="174"/>
      <c r="F23" s="173">
        <f t="shared" si="0"/>
        <v>0</v>
      </c>
    </row>
    <row r="24" spans="1:7" outlineLevel="1" x14ac:dyDescent="0.25">
      <c r="A24" s="119" t="s">
        <v>500</v>
      </c>
      <c r="B24" s="136" t="s">
        <v>151</v>
      </c>
      <c r="C24" s="174"/>
      <c r="F24" s="173">
        <f t="shared" si="0"/>
        <v>0</v>
      </c>
    </row>
    <row r="25" spans="1:7" outlineLevel="1" x14ac:dyDescent="0.25">
      <c r="A25" s="119" t="s">
        <v>501</v>
      </c>
      <c r="B25" s="136" t="s">
        <v>151</v>
      </c>
      <c r="C25" s="174"/>
      <c r="F25" s="173">
        <f t="shared" si="0"/>
        <v>0</v>
      </c>
    </row>
    <row r="26" spans="1:7" outlineLevel="1" x14ac:dyDescent="0.25">
      <c r="A26" s="119" t="s">
        <v>502</v>
      </c>
      <c r="B26" s="136" t="s">
        <v>151</v>
      </c>
      <c r="C26" s="175"/>
      <c r="D26" s="115"/>
      <c r="E26" s="115"/>
      <c r="F26" s="173">
        <f t="shared" si="0"/>
        <v>0</v>
      </c>
    </row>
    <row r="27" spans="1:7" ht="15" customHeight="1" x14ac:dyDescent="0.25">
      <c r="A27" s="130"/>
      <c r="B27" s="131" t="s">
        <v>503</v>
      </c>
      <c r="C27" s="130" t="s">
        <v>504</v>
      </c>
      <c r="D27" s="130" t="s">
        <v>505</v>
      </c>
      <c r="E27" s="137"/>
      <c r="F27" s="130" t="s">
        <v>506</v>
      </c>
      <c r="G27" s="132"/>
    </row>
    <row r="28" spans="1:7" x14ac:dyDescent="0.25">
      <c r="A28" s="119" t="s">
        <v>507</v>
      </c>
      <c r="B28" s="119" t="s">
        <v>508</v>
      </c>
      <c r="C28" s="234">
        <v>840</v>
      </c>
      <c r="D28" s="119">
        <v>768</v>
      </c>
      <c r="F28" s="119">
        <v>1608</v>
      </c>
    </row>
    <row r="29" spans="1:7" outlineLevel="1" x14ac:dyDescent="0.25">
      <c r="A29" s="119" t="s">
        <v>509</v>
      </c>
      <c r="B29" s="138" t="s">
        <v>510</v>
      </c>
      <c r="C29" s="119">
        <v>835</v>
      </c>
      <c r="D29" s="119">
        <v>681</v>
      </c>
    </row>
    <row r="30" spans="1:7" outlineLevel="1" x14ac:dyDescent="0.25">
      <c r="A30" s="119" t="s">
        <v>511</v>
      </c>
      <c r="B30" s="138" t="s">
        <v>512</v>
      </c>
    </row>
    <row r="31" spans="1:7" outlineLevel="1" x14ac:dyDescent="0.25">
      <c r="A31" s="119" t="s">
        <v>513</v>
      </c>
      <c r="B31" s="138"/>
    </row>
    <row r="32" spans="1:7" outlineLevel="1" x14ac:dyDescent="0.25">
      <c r="A32" s="119" t="s">
        <v>514</v>
      </c>
      <c r="B32" s="138"/>
    </row>
    <row r="33" spans="1:7" outlineLevel="1" x14ac:dyDescent="0.25">
      <c r="A33" s="119" t="s">
        <v>1480</v>
      </c>
      <c r="B33" s="138"/>
    </row>
    <row r="34" spans="1:7" outlineLevel="1" x14ac:dyDescent="0.25">
      <c r="A34" s="119" t="s">
        <v>1481</v>
      </c>
      <c r="B34" s="138"/>
    </row>
    <row r="35" spans="1:7" ht="15" customHeight="1" x14ac:dyDescent="0.25">
      <c r="A35" s="130"/>
      <c r="B35" s="131" t="s">
        <v>515</v>
      </c>
      <c r="C35" s="130" t="s">
        <v>516</v>
      </c>
      <c r="D35" s="130" t="s">
        <v>517</v>
      </c>
      <c r="E35" s="137"/>
      <c r="F35" s="132" t="s">
        <v>484</v>
      </c>
      <c r="G35" s="132"/>
    </row>
    <row r="36" spans="1:7" x14ac:dyDescent="0.25">
      <c r="A36" s="119" t="s">
        <v>518</v>
      </c>
      <c r="B36" s="119" t="s">
        <v>519</v>
      </c>
      <c r="C36" s="151" t="s">
        <v>1249</v>
      </c>
      <c r="D36" s="151" t="s">
        <v>1249</v>
      </c>
      <c r="E36" s="176"/>
      <c r="F36" s="151">
        <v>0.20132236812336399</v>
      </c>
    </row>
    <row r="37" spans="1:7" outlineLevel="1" x14ac:dyDescent="0.25">
      <c r="A37" s="119" t="s">
        <v>520</v>
      </c>
      <c r="C37" s="151"/>
      <c r="D37" s="151"/>
      <c r="E37" s="176"/>
      <c r="F37" s="151"/>
    </row>
    <row r="38" spans="1:7" outlineLevel="1" x14ac:dyDescent="0.25">
      <c r="A38" s="119" t="s">
        <v>521</v>
      </c>
      <c r="C38" s="151"/>
      <c r="D38" s="151"/>
      <c r="E38" s="176"/>
      <c r="F38" s="151"/>
    </row>
    <row r="39" spans="1:7" outlineLevel="1" x14ac:dyDescent="0.25">
      <c r="A39" s="119" t="s">
        <v>522</v>
      </c>
      <c r="C39" s="151"/>
      <c r="D39" s="151"/>
      <c r="E39" s="176"/>
      <c r="F39" s="151"/>
    </row>
    <row r="40" spans="1:7" outlineLevel="1" x14ac:dyDescent="0.25">
      <c r="A40" s="119" t="s">
        <v>523</v>
      </c>
      <c r="C40" s="151"/>
      <c r="D40" s="151"/>
      <c r="E40" s="176"/>
      <c r="F40" s="151"/>
    </row>
    <row r="41" spans="1:7" outlineLevel="1" x14ac:dyDescent="0.25">
      <c r="A41" s="119" t="s">
        <v>524</v>
      </c>
      <c r="C41" s="151"/>
      <c r="D41" s="151"/>
      <c r="E41" s="176"/>
      <c r="F41" s="151"/>
    </row>
    <row r="42" spans="1:7" outlineLevel="1" x14ac:dyDescent="0.25">
      <c r="A42" s="119" t="s">
        <v>525</v>
      </c>
      <c r="C42" s="151"/>
      <c r="D42" s="151"/>
      <c r="E42" s="176"/>
      <c r="F42" s="151"/>
    </row>
    <row r="43" spans="1:7" ht="15" customHeight="1" x14ac:dyDescent="0.25">
      <c r="A43" s="130"/>
      <c r="B43" s="131" t="s">
        <v>526</v>
      </c>
      <c r="C43" s="130" t="s">
        <v>516</v>
      </c>
      <c r="D43" s="130" t="s">
        <v>517</v>
      </c>
      <c r="E43" s="137"/>
      <c r="F43" s="132" t="s">
        <v>484</v>
      </c>
      <c r="G43" s="132"/>
    </row>
    <row r="44" spans="1:7" x14ac:dyDescent="0.25">
      <c r="A44" s="119" t="s">
        <v>527</v>
      </c>
      <c r="B44" s="139" t="s">
        <v>528</v>
      </c>
      <c r="C44" s="150">
        <f>SUM(C45:C71)</f>
        <v>1</v>
      </c>
      <c r="D44" s="150">
        <f>SUM(D45:D71)</f>
        <v>0.99136773477434947</v>
      </c>
      <c r="E44" s="151"/>
      <c r="F44" s="150">
        <f>SUM(F45:F71)</f>
        <v>0.99427783260365321</v>
      </c>
      <c r="G44" s="119"/>
    </row>
    <row r="45" spans="1:7" x14ac:dyDescent="0.25">
      <c r="A45" s="119" t="s">
        <v>529</v>
      </c>
      <c r="B45" s="119" t="s">
        <v>530</v>
      </c>
      <c r="C45" s="151">
        <v>0</v>
      </c>
      <c r="D45" s="151">
        <v>0</v>
      </c>
      <c r="E45" s="151"/>
      <c r="F45" s="151">
        <v>0</v>
      </c>
      <c r="G45" s="119"/>
    </row>
    <row r="46" spans="1:7" x14ac:dyDescent="0.25">
      <c r="A46" s="119" t="s">
        <v>531</v>
      </c>
      <c r="B46" s="119" t="s">
        <v>532</v>
      </c>
      <c r="C46" s="151">
        <v>0</v>
      </c>
      <c r="D46" s="151">
        <v>1.14387379775991E-2</v>
      </c>
      <c r="E46" s="151"/>
      <c r="F46" s="151">
        <v>7.5825257681234734E-3</v>
      </c>
      <c r="G46" s="119"/>
    </row>
    <row r="47" spans="1:7" x14ac:dyDescent="0.25">
      <c r="A47" s="119" t="s">
        <v>533</v>
      </c>
      <c r="B47" s="119" t="s">
        <v>534</v>
      </c>
      <c r="C47" s="151">
        <v>0</v>
      </c>
      <c r="D47" s="151">
        <v>0</v>
      </c>
      <c r="E47" s="151"/>
      <c r="F47" s="151">
        <v>0</v>
      </c>
      <c r="G47" s="119"/>
    </row>
    <row r="48" spans="1:7" x14ac:dyDescent="0.25">
      <c r="A48" s="119" t="s">
        <v>535</v>
      </c>
      <c r="B48" s="119" t="s">
        <v>536</v>
      </c>
      <c r="C48" s="151" t="s">
        <v>83</v>
      </c>
      <c r="D48" s="151" t="s">
        <v>83</v>
      </c>
      <c r="E48" s="151"/>
      <c r="F48" s="151" t="s">
        <v>83</v>
      </c>
      <c r="G48" s="119"/>
    </row>
    <row r="49" spans="1:7" x14ac:dyDescent="0.25">
      <c r="A49" s="119" t="s">
        <v>537</v>
      </c>
      <c r="B49" s="119" t="s">
        <v>538</v>
      </c>
      <c r="C49" s="151">
        <v>0</v>
      </c>
      <c r="D49" s="151">
        <v>0</v>
      </c>
      <c r="E49" s="151"/>
      <c r="F49" s="151">
        <v>0</v>
      </c>
      <c r="G49" s="119"/>
    </row>
    <row r="50" spans="1:7" x14ac:dyDescent="0.25">
      <c r="A50" s="119" t="s">
        <v>539</v>
      </c>
      <c r="B50" s="119" t="s">
        <v>2471</v>
      </c>
      <c r="C50" s="151">
        <v>0</v>
      </c>
      <c r="D50" s="151">
        <v>2.3547931798416081E-2</v>
      </c>
      <c r="E50" s="151"/>
      <c r="F50" s="151">
        <v>1.5609484192851559E-2</v>
      </c>
      <c r="G50" s="119"/>
    </row>
    <row r="51" spans="1:7" x14ac:dyDescent="0.25">
      <c r="A51" s="119" t="s">
        <v>540</v>
      </c>
      <c r="B51" s="119" t="s">
        <v>541</v>
      </c>
      <c r="C51" s="151">
        <v>0</v>
      </c>
      <c r="D51" s="151">
        <v>0</v>
      </c>
      <c r="E51" s="151"/>
      <c r="F51" s="151">
        <v>0</v>
      </c>
      <c r="G51" s="119"/>
    </row>
    <row r="52" spans="1:7" x14ac:dyDescent="0.25">
      <c r="A52" s="119" t="s">
        <v>542</v>
      </c>
      <c r="B52" s="119" t="s">
        <v>543</v>
      </c>
      <c r="C52" s="151">
        <v>0</v>
      </c>
      <c r="D52" s="151">
        <v>0</v>
      </c>
      <c r="E52" s="151"/>
      <c r="F52" s="151">
        <v>0</v>
      </c>
      <c r="G52" s="119"/>
    </row>
    <row r="53" spans="1:7" x14ac:dyDescent="0.25">
      <c r="A53" s="119" t="s">
        <v>544</v>
      </c>
      <c r="B53" s="119" t="s">
        <v>545</v>
      </c>
      <c r="C53" s="151">
        <v>0</v>
      </c>
      <c r="D53" s="151">
        <v>0</v>
      </c>
      <c r="E53" s="151"/>
      <c r="F53" s="151">
        <v>0</v>
      </c>
      <c r="G53" s="119"/>
    </row>
    <row r="54" spans="1:7" x14ac:dyDescent="0.25">
      <c r="A54" s="119" t="s">
        <v>546</v>
      </c>
      <c r="B54" s="119" t="s">
        <v>547</v>
      </c>
      <c r="C54" s="151">
        <v>0</v>
      </c>
      <c r="D54" s="151">
        <v>0.1301598407430764</v>
      </c>
      <c r="E54" s="151"/>
      <c r="F54" s="151">
        <v>8.6280527479691005E-2</v>
      </c>
      <c r="G54" s="119"/>
    </row>
    <row r="55" spans="1:7" x14ac:dyDescent="0.25">
      <c r="A55" s="119" t="s">
        <v>548</v>
      </c>
      <c r="B55" s="119" t="s">
        <v>549</v>
      </c>
      <c r="C55" s="151">
        <v>0.89720924130023272</v>
      </c>
      <c r="D55" s="151">
        <v>0.57527156720807238</v>
      </c>
      <c r="E55" s="151"/>
      <c r="F55" s="151">
        <v>0.6838027698595861</v>
      </c>
      <c r="G55" s="119"/>
    </row>
    <row r="56" spans="1:7" x14ac:dyDescent="0.25">
      <c r="A56" s="119" t="s">
        <v>550</v>
      </c>
      <c r="B56" s="119" t="s">
        <v>551</v>
      </c>
      <c r="C56" s="151">
        <v>0</v>
      </c>
      <c r="D56" s="151">
        <v>0</v>
      </c>
      <c r="E56" s="151"/>
      <c r="F56" s="151">
        <v>0</v>
      </c>
      <c r="G56" s="119"/>
    </row>
    <row r="57" spans="1:7" x14ac:dyDescent="0.25">
      <c r="A57" s="119" t="s">
        <v>552</v>
      </c>
      <c r="B57" s="119" t="s">
        <v>553</v>
      </c>
      <c r="C57" s="151">
        <v>0.1027907586997673</v>
      </c>
      <c r="D57" s="151">
        <v>0.16776616168094141</v>
      </c>
      <c r="E57" s="151"/>
      <c r="F57" s="151">
        <v>0.14586173981357439</v>
      </c>
      <c r="G57" s="119"/>
    </row>
    <row r="58" spans="1:7" x14ac:dyDescent="0.25">
      <c r="A58" s="119" t="s">
        <v>554</v>
      </c>
      <c r="B58" s="119" t="s">
        <v>555</v>
      </c>
      <c r="C58" s="151">
        <v>0</v>
      </c>
      <c r="D58" s="151">
        <v>0</v>
      </c>
      <c r="E58" s="151"/>
      <c r="F58" s="151">
        <v>0</v>
      </c>
      <c r="G58" s="119"/>
    </row>
    <row r="59" spans="1:7" x14ac:dyDescent="0.25">
      <c r="A59" s="119" t="s">
        <v>556</v>
      </c>
      <c r="B59" s="119" t="s">
        <v>557</v>
      </c>
      <c r="C59" s="151">
        <v>0</v>
      </c>
      <c r="D59" s="151">
        <v>0</v>
      </c>
      <c r="E59" s="151"/>
      <c r="F59" s="151">
        <v>0</v>
      </c>
      <c r="G59" s="119"/>
    </row>
    <row r="60" spans="1:7" x14ac:dyDescent="0.25">
      <c r="A60" s="119" t="s">
        <v>558</v>
      </c>
      <c r="B60" s="119" t="s">
        <v>3</v>
      </c>
      <c r="C60" s="151">
        <v>0</v>
      </c>
      <c r="D60" s="151">
        <v>0</v>
      </c>
      <c r="E60" s="151"/>
      <c r="F60" s="151">
        <v>0</v>
      </c>
      <c r="G60" s="119"/>
    </row>
    <row r="61" spans="1:7" x14ac:dyDescent="0.25">
      <c r="A61" s="119" t="s">
        <v>559</v>
      </c>
      <c r="B61" s="119" t="s">
        <v>560</v>
      </c>
      <c r="C61" s="151">
        <v>0</v>
      </c>
      <c r="D61" s="151">
        <v>0</v>
      </c>
      <c r="E61" s="151"/>
      <c r="F61" s="151">
        <v>0</v>
      </c>
      <c r="G61" s="119"/>
    </row>
    <row r="62" spans="1:7" x14ac:dyDescent="0.25">
      <c r="A62" s="119" t="s">
        <v>561</v>
      </c>
      <c r="B62" s="119" t="s">
        <v>562</v>
      </c>
      <c r="C62" s="151">
        <v>0</v>
      </c>
      <c r="D62" s="151">
        <v>0</v>
      </c>
      <c r="E62" s="151"/>
      <c r="F62" s="151">
        <v>0</v>
      </c>
      <c r="G62" s="119"/>
    </row>
    <row r="63" spans="1:7" x14ac:dyDescent="0.25">
      <c r="A63" s="119" t="s">
        <v>563</v>
      </c>
      <c r="B63" s="119" t="s">
        <v>564</v>
      </c>
      <c r="C63" s="151">
        <v>0</v>
      </c>
      <c r="D63" s="151">
        <v>0</v>
      </c>
      <c r="E63" s="151"/>
      <c r="F63" s="151">
        <v>0</v>
      </c>
      <c r="G63" s="119"/>
    </row>
    <row r="64" spans="1:7" x14ac:dyDescent="0.25">
      <c r="A64" s="119" t="s">
        <v>565</v>
      </c>
      <c r="B64" s="119" t="s">
        <v>566</v>
      </c>
      <c r="C64" s="151">
        <v>0</v>
      </c>
      <c r="D64" s="151">
        <v>0</v>
      </c>
      <c r="E64" s="151"/>
      <c r="F64" s="151">
        <v>0</v>
      </c>
      <c r="G64" s="119"/>
    </row>
    <row r="65" spans="1:7" x14ac:dyDescent="0.25">
      <c r="A65" s="119" t="s">
        <v>567</v>
      </c>
      <c r="B65" s="119" t="s">
        <v>568</v>
      </c>
      <c r="C65" s="151">
        <v>0</v>
      </c>
      <c r="D65" s="151">
        <v>8.3183495366244115E-2</v>
      </c>
      <c r="E65" s="151"/>
      <c r="F65" s="151">
        <v>5.5140785489826649E-2</v>
      </c>
      <c r="G65" s="119"/>
    </row>
    <row r="66" spans="1:7" x14ac:dyDescent="0.25">
      <c r="A66" s="119" t="s">
        <v>569</v>
      </c>
      <c r="B66" s="119" t="s">
        <v>570</v>
      </c>
      <c r="C66" s="151">
        <v>0</v>
      </c>
      <c r="D66" s="151">
        <v>0</v>
      </c>
      <c r="E66" s="151"/>
      <c r="F66" s="151">
        <v>0</v>
      </c>
      <c r="G66" s="119"/>
    </row>
    <row r="67" spans="1:7" x14ac:dyDescent="0.25">
      <c r="A67" s="119" t="s">
        <v>571</v>
      </c>
      <c r="B67" s="119" t="s">
        <v>572</v>
      </c>
      <c r="C67" s="151">
        <v>0</v>
      </c>
      <c r="D67" s="151">
        <v>0</v>
      </c>
      <c r="E67" s="151"/>
      <c r="F67" s="151">
        <v>0</v>
      </c>
      <c r="G67" s="119"/>
    </row>
    <row r="68" spans="1:7" x14ac:dyDescent="0.25">
      <c r="A68" s="119" t="s">
        <v>573</v>
      </c>
      <c r="B68" s="119" t="s">
        <v>574</v>
      </c>
      <c r="C68" s="151">
        <v>0</v>
      </c>
      <c r="D68" s="151">
        <v>0</v>
      </c>
      <c r="E68" s="151"/>
      <c r="F68" s="151">
        <v>0</v>
      </c>
      <c r="G68" s="119"/>
    </row>
    <row r="69" spans="1:7" x14ac:dyDescent="0.25">
      <c r="A69" s="234" t="s">
        <v>575</v>
      </c>
      <c r="B69" s="119" t="s">
        <v>576</v>
      </c>
      <c r="C69" s="151">
        <v>0</v>
      </c>
      <c r="D69" s="151">
        <v>0</v>
      </c>
      <c r="E69" s="151"/>
      <c r="F69" s="151">
        <v>0</v>
      </c>
      <c r="G69" s="119"/>
    </row>
    <row r="70" spans="1:7" x14ac:dyDescent="0.25">
      <c r="A70" s="234" t="s">
        <v>577</v>
      </c>
      <c r="B70" s="119" t="s">
        <v>578</v>
      </c>
      <c r="C70" s="151">
        <v>0</v>
      </c>
      <c r="D70" s="151">
        <v>0</v>
      </c>
      <c r="E70" s="151"/>
      <c r="F70" s="151">
        <v>0</v>
      </c>
      <c r="G70" s="119"/>
    </row>
    <row r="71" spans="1:7" x14ac:dyDescent="0.25">
      <c r="A71" s="234" t="s">
        <v>579</v>
      </c>
      <c r="B71" s="119" t="s">
        <v>6</v>
      </c>
      <c r="C71" s="151">
        <v>0</v>
      </c>
      <c r="D71" s="151">
        <v>0</v>
      </c>
      <c r="E71" s="151"/>
      <c r="F71" s="151">
        <v>0</v>
      </c>
      <c r="G71" s="119"/>
    </row>
    <row r="72" spans="1:7" x14ac:dyDescent="0.25">
      <c r="A72" s="234" t="s">
        <v>580</v>
      </c>
      <c r="B72" s="139" t="s">
        <v>319</v>
      </c>
      <c r="C72" s="150">
        <f>SUM(C73:C75)</f>
        <v>0</v>
      </c>
      <c r="D72" s="150">
        <f>SUM(D73:D75)</f>
        <v>0</v>
      </c>
      <c r="E72" s="151"/>
      <c r="F72" s="150">
        <f>SUM(F73:F75)</f>
        <v>0</v>
      </c>
      <c r="G72" s="119"/>
    </row>
    <row r="73" spans="1:7" x14ac:dyDescent="0.25">
      <c r="A73" s="234" t="s">
        <v>582</v>
      </c>
      <c r="B73" s="119" t="s">
        <v>584</v>
      </c>
      <c r="C73" s="151">
        <v>0</v>
      </c>
      <c r="D73" s="151">
        <v>0</v>
      </c>
      <c r="E73" s="151"/>
      <c r="F73" s="151">
        <v>0</v>
      </c>
      <c r="G73" s="119"/>
    </row>
    <row r="74" spans="1:7" x14ac:dyDescent="0.25">
      <c r="A74" s="234" t="s">
        <v>583</v>
      </c>
      <c r="B74" s="119" t="s">
        <v>586</v>
      </c>
      <c r="C74" s="151">
        <v>0</v>
      </c>
      <c r="D74" s="151">
        <v>0</v>
      </c>
      <c r="E74" s="151"/>
      <c r="F74" s="151">
        <v>0</v>
      </c>
      <c r="G74" s="119"/>
    </row>
    <row r="75" spans="1:7" x14ac:dyDescent="0.25">
      <c r="A75" s="234" t="s">
        <v>585</v>
      </c>
      <c r="B75" s="119" t="s">
        <v>2</v>
      </c>
      <c r="C75" s="151">
        <v>0</v>
      </c>
      <c r="D75" s="151">
        <v>0</v>
      </c>
      <c r="E75" s="151"/>
      <c r="F75" s="151">
        <v>0</v>
      </c>
      <c r="G75" s="119"/>
    </row>
    <row r="76" spans="1:7" x14ac:dyDescent="0.25">
      <c r="A76" s="234" t="s">
        <v>1435</v>
      </c>
      <c r="B76" s="139" t="s">
        <v>147</v>
      </c>
      <c r="C76" s="150">
        <f>SUM(C77:C87)</f>
        <v>0</v>
      </c>
      <c r="D76" s="150">
        <f>SUM(D77:D87)</f>
        <v>8.6322652256505435E-3</v>
      </c>
      <c r="E76" s="151"/>
      <c r="F76" s="150">
        <f>SUM(F77:F87)</f>
        <v>5.7221673963467933E-3</v>
      </c>
      <c r="G76" s="119"/>
    </row>
    <row r="77" spans="1:7" x14ac:dyDescent="0.25">
      <c r="A77" s="234" t="s">
        <v>587</v>
      </c>
      <c r="B77" s="140" t="s">
        <v>321</v>
      </c>
      <c r="C77" s="151">
        <v>0</v>
      </c>
      <c r="D77" s="151">
        <v>0</v>
      </c>
      <c r="E77" s="151"/>
      <c r="F77" s="151">
        <v>0</v>
      </c>
      <c r="G77" s="119"/>
    </row>
    <row r="78" spans="1:7" s="233" customFormat="1" x14ac:dyDescent="0.25">
      <c r="A78" s="234" t="s">
        <v>588</v>
      </c>
      <c r="B78" s="234" t="s">
        <v>581</v>
      </c>
      <c r="C78" s="235">
        <v>0</v>
      </c>
      <c r="D78" s="235">
        <v>8.6322652256505435E-3</v>
      </c>
      <c r="E78" s="235"/>
      <c r="F78" s="235">
        <v>5.7221673963467933E-3</v>
      </c>
      <c r="G78" s="234"/>
    </row>
    <row r="79" spans="1:7" x14ac:dyDescent="0.25">
      <c r="A79" s="234" t="s">
        <v>589</v>
      </c>
      <c r="B79" s="140" t="s">
        <v>323</v>
      </c>
      <c r="C79" s="151" t="s">
        <v>83</v>
      </c>
      <c r="D79" s="151" t="s">
        <v>83</v>
      </c>
      <c r="E79" s="151"/>
      <c r="F79" s="151" t="s">
        <v>83</v>
      </c>
      <c r="G79" s="119"/>
    </row>
    <row r="80" spans="1:7" x14ac:dyDescent="0.25">
      <c r="A80" s="119" t="s">
        <v>590</v>
      </c>
      <c r="B80" s="140" t="s">
        <v>325</v>
      </c>
      <c r="C80" s="151" t="s">
        <v>83</v>
      </c>
      <c r="D80" s="151" t="s">
        <v>83</v>
      </c>
      <c r="E80" s="151"/>
      <c r="F80" s="151" t="s">
        <v>83</v>
      </c>
      <c r="G80" s="119"/>
    </row>
    <row r="81" spans="1:7" x14ac:dyDescent="0.25">
      <c r="A81" s="119" t="s">
        <v>591</v>
      </c>
      <c r="B81" s="140" t="s">
        <v>12</v>
      </c>
      <c r="C81" s="151">
        <v>0</v>
      </c>
      <c r="D81" s="151">
        <v>0</v>
      </c>
      <c r="E81" s="151"/>
      <c r="F81" s="151">
        <v>0</v>
      </c>
      <c r="G81" s="119"/>
    </row>
    <row r="82" spans="1:7" x14ac:dyDescent="0.25">
      <c r="A82" s="119" t="s">
        <v>592</v>
      </c>
      <c r="B82" s="140" t="s">
        <v>328</v>
      </c>
      <c r="C82" s="151">
        <v>0</v>
      </c>
      <c r="D82" s="151">
        <v>0</v>
      </c>
      <c r="E82" s="151"/>
      <c r="F82" s="151">
        <v>0</v>
      </c>
      <c r="G82" s="119"/>
    </row>
    <row r="83" spans="1:7" x14ac:dyDescent="0.25">
      <c r="A83" s="119" t="s">
        <v>593</v>
      </c>
      <c r="B83" s="140" t="s">
        <v>330</v>
      </c>
      <c r="C83" s="151" t="s">
        <v>83</v>
      </c>
      <c r="D83" s="151" t="s">
        <v>83</v>
      </c>
      <c r="E83" s="151"/>
      <c r="F83" s="151" t="s">
        <v>83</v>
      </c>
      <c r="G83" s="119"/>
    </row>
    <row r="84" spans="1:7" x14ac:dyDescent="0.25">
      <c r="A84" s="119" t="s">
        <v>594</v>
      </c>
      <c r="B84" s="140" t="s">
        <v>332</v>
      </c>
      <c r="C84" s="151" t="s">
        <v>83</v>
      </c>
      <c r="D84" s="151" t="s">
        <v>83</v>
      </c>
      <c r="E84" s="151"/>
      <c r="F84" s="151" t="s">
        <v>83</v>
      </c>
      <c r="G84" s="119"/>
    </row>
    <row r="85" spans="1:7" x14ac:dyDescent="0.25">
      <c r="A85" s="119" t="s">
        <v>595</v>
      </c>
      <c r="B85" s="140" t="s">
        <v>334</v>
      </c>
      <c r="C85" s="151" t="s">
        <v>83</v>
      </c>
      <c r="D85" s="151" t="s">
        <v>83</v>
      </c>
      <c r="E85" s="151"/>
      <c r="F85" s="151" t="s">
        <v>83</v>
      </c>
      <c r="G85" s="119"/>
    </row>
    <row r="86" spans="1:7" x14ac:dyDescent="0.25">
      <c r="A86" s="119" t="s">
        <v>596</v>
      </c>
      <c r="B86" s="140" t="s">
        <v>336</v>
      </c>
      <c r="C86" s="151">
        <v>0</v>
      </c>
      <c r="D86" s="151">
        <v>0</v>
      </c>
      <c r="E86" s="151"/>
      <c r="F86" s="151">
        <v>0</v>
      </c>
      <c r="G86" s="119"/>
    </row>
    <row r="87" spans="1:7" x14ac:dyDescent="0.25">
      <c r="A87" s="119" t="s">
        <v>597</v>
      </c>
      <c r="B87" s="140" t="s">
        <v>147</v>
      </c>
      <c r="C87" s="151">
        <v>0</v>
      </c>
      <c r="D87" s="151">
        <v>0</v>
      </c>
      <c r="E87" s="151"/>
      <c r="F87" s="151">
        <v>0</v>
      </c>
      <c r="G87" s="119"/>
    </row>
    <row r="88" spans="1:7" outlineLevel="1" x14ac:dyDescent="0.25">
      <c r="A88" s="119" t="s">
        <v>598</v>
      </c>
      <c r="B88" s="136" t="s">
        <v>151</v>
      </c>
      <c r="C88" s="151"/>
      <c r="D88" s="151"/>
      <c r="E88" s="151"/>
      <c r="F88" s="151"/>
      <c r="G88" s="119"/>
    </row>
    <row r="89" spans="1:7" outlineLevel="1" x14ac:dyDescent="0.25">
      <c r="A89" s="119" t="s">
        <v>599</v>
      </c>
      <c r="B89" s="136" t="s">
        <v>151</v>
      </c>
      <c r="C89" s="151"/>
      <c r="D89" s="151"/>
      <c r="E89" s="151"/>
      <c r="F89" s="151"/>
      <c r="G89" s="119"/>
    </row>
    <row r="90" spans="1:7" outlineLevel="1" x14ac:dyDescent="0.25">
      <c r="A90" s="119" t="s">
        <v>600</v>
      </c>
      <c r="B90" s="136" t="s">
        <v>151</v>
      </c>
      <c r="C90" s="151"/>
      <c r="D90" s="151"/>
      <c r="E90" s="151"/>
      <c r="F90" s="151"/>
      <c r="G90" s="119"/>
    </row>
    <row r="91" spans="1:7" outlineLevel="1" x14ac:dyDescent="0.25">
      <c r="A91" s="119" t="s">
        <v>601</v>
      </c>
      <c r="B91" s="136" t="s">
        <v>151</v>
      </c>
      <c r="C91" s="151"/>
      <c r="D91" s="151"/>
      <c r="E91" s="151"/>
      <c r="F91" s="151"/>
      <c r="G91" s="119"/>
    </row>
    <row r="92" spans="1:7" outlineLevel="1" x14ac:dyDescent="0.25">
      <c r="A92" s="119" t="s">
        <v>602</v>
      </c>
      <c r="B92" s="136" t="s">
        <v>151</v>
      </c>
      <c r="C92" s="151"/>
      <c r="D92" s="151"/>
      <c r="E92" s="151"/>
      <c r="F92" s="151"/>
      <c r="G92" s="119"/>
    </row>
    <row r="93" spans="1:7" outlineLevel="1" x14ac:dyDescent="0.25">
      <c r="A93" s="119" t="s">
        <v>603</v>
      </c>
      <c r="B93" s="136" t="s">
        <v>151</v>
      </c>
      <c r="C93" s="151"/>
      <c r="D93" s="151"/>
      <c r="E93" s="151"/>
      <c r="F93" s="151"/>
      <c r="G93" s="119"/>
    </row>
    <row r="94" spans="1:7" outlineLevel="1" x14ac:dyDescent="0.25">
      <c r="A94" s="119" t="s">
        <v>604</v>
      </c>
      <c r="B94" s="136" t="s">
        <v>151</v>
      </c>
      <c r="C94" s="151"/>
      <c r="D94" s="151"/>
      <c r="E94" s="151"/>
      <c r="F94" s="151"/>
      <c r="G94" s="119"/>
    </row>
    <row r="95" spans="1:7" outlineLevel="1" x14ac:dyDescent="0.25">
      <c r="A95" s="119" t="s">
        <v>605</v>
      </c>
      <c r="B95" s="136" t="s">
        <v>151</v>
      </c>
      <c r="C95" s="151"/>
      <c r="D95" s="151"/>
      <c r="E95" s="151"/>
      <c r="F95" s="151"/>
      <c r="G95" s="119"/>
    </row>
    <row r="96" spans="1:7" outlineLevel="1" x14ac:dyDescent="0.25">
      <c r="A96" s="119" t="s">
        <v>606</v>
      </c>
      <c r="B96" s="136" t="s">
        <v>151</v>
      </c>
      <c r="C96" s="151"/>
      <c r="D96" s="151"/>
      <c r="E96" s="151"/>
      <c r="F96" s="151"/>
      <c r="G96" s="119"/>
    </row>
    <row r="97" spans="1:7" outlineLevel="1" x14ac:dyDescent="0.25">
      <c r="A97" s="119" t="s">
        <v>607</v>
      </c>
      <c r="B97" s="136" t="s">
        <v>151</v>
      </c>
      <c r="C97" s="151"/>
      <c r="D97" s="151"/>
      <c r="E97" s="151"/>
      <c r="F97" s="151"/>
      <c r="G97" s="119"/>
    </row>
    <row r="98" spans="1:7" ht="15" customHeight="1" x14ac:dyDescent="0.25">
      <c r="A98" s="130"/>
      <c r="B98" s="164" t="s">
        <v>1445</v>
      </c>
      <c r="C98" s="130" t="s">
        <v>516</v>
      </c>
      <c r="D98" s="130" t="s">
        <v>517</v>
      </c>
      <c r="E98" s="137"/>
      <c r="F98" s="132" t="s">
        <v>484</v>
      </c>
      <c r="G98" s="132"/>
    </row>
    <row r="99" spans="1:7" x14ac:dyDescent="0.25">
      <c r="A99" s="119" t="s">
        <v>608</v>
      </c>
      <c r="B99" s="140" t="s">
        <v>3261</v>
      </c>
      <c r="C99" s="151">
        <v>1.03E-2</v>
      </c>
      <c r="D99" s="151">
        <v>5.5300000000000002E-2</v>
      </c>
      <c r="E99" s="151"/>
      <c r="F99" s="151">
        <v>6.5600000000000006E-2</v>
      </c>
      <c r="G99" s="119"/>
    </row>
    <row r="100" spans="1:7" x14ac:dyDescent="0.25">
      <c r="A100" s="119" t="s">
        <v>610</v>
      </c>
      <c r="B100" s="140" t="s">
        <v>3262</v>
      </c>
      <c r="C100" s="151">
        <v>4.9200000000000001E-2</v>
      </c>
      <c r="D100" s="151">
        <v>8.9200000000000002E-2</v>
      </c>
      <c r="E100" s="151"/>
      <c r="F100" s="151">
        <v>0.1384</v>
      </c>
      <c r="G100" s="119"/>
    </row>
    <row r="101" spans="1:7" x14ac:dyDescent="0.25">
      <c r="A101" s="119" t="s">
        <v>611</v>
      </c>
      <c r="B101" s="140" t="s">
        <v>3263</v>
      </c>
      <c r="C101" s="151">
        <v>0.14169999999999999</v>
      </c>
      <c r="D101" s="151">
        <v>8.9099999999999999E-2</v>
      </c>
      <c r="E101" s="151"/>
      <c r="F101" s="151">
        <v>0.23080000000000001</v>
      </c>
      <c r="G101" s="119"/>
    </row>
    <row r="102" spans="1:7" x14ac:dyDescent="0.25">
      <c r="A102" s="119" t="s">
        <v>612</v>
      </c>
      <c r="B102" s="140" t="s">
        <v>3264</v>
      </c>
      <c r="C102" s="151">
        <v>7.3000000000000001E-3</v>
      </c>
      <c r="D102" s="151">
        <v>1.0500000000000001E-2</v>
      </c>
      <c r="E102" s="151"/>
      <c r="F102" s="151">
        <v>1.77E-2</v>
      </c>
      <c r="G102" s="119"/>
    </row>
    <row r="103" spans="1:7" x14ac:dyDescent="0.25">
      <c r="A103" s="119" t="s">
        <v>613</v>
      </c>
      <c r="B103" s="140" t="s">
        <v>3265</v>
      </c>
      <c r="C103" s="151">
        <v>2.9999999999999997E-4</v>
      </c>
      <c r="D103" s="151">
        <v>7.7999999999999996E-3</v>
      </c>
      <c r="E103" s="151"/>
      <c r="F103" s="151">
        <v>8.0999999999999996E-3</v>
      </c>
      <c r="G103" s="119"/>
    </row>
    <row r="104" spans="1:7" x14ac:dyDescent="0.25">
      <c r="A104" s="119" t="s">
        <v>614</v>
      </c>
      <c r="B104" s="140" t="s">
        <v>3266</v>
      </c>
      <c r="C104" s="151">
        <v>1.11E-2</v>
      </c>
      <c r="D104" s="151">
        <v>3.3799999999999997E-2</v>
      </c>
      <c r="E104" s="151"/>
      <c r="F104" s="151">
        <v>4.4900000000000002E-2</v>
      </c>
      <c r="G104" s="119"/>
    </row>
    <row r="105" spans="1:7" x14ac:dyDescent="0.25">
      <c r="A105" s="119" t="s">
        <v>615</v>
      </c>
      <c r="B105" s="140" t="s">
        <v>3267</v>
      </c>
      <c r="C105" s="151">
        <v>2.6700000000000002E-2</v>
      </c>
      <c r="D105" s="151">
        <v>8.3900000000000002E-2</v>
      </c>
      <c r="E105" s="151"/>
      <c r="F105" s="151">
        <v>0.1106</v>
      </c>
      <c r="G105" s="119"/>
    </row>
    <row r="106" spans="1:7" x14ac:dyDescent="0.25">
      <c r="A106" s="119" t="s">
        <v>616</v>
      </c>
      <c r="B106" s="140" t="s">
        <v>3268</v>
      </c>
      <c r="C106" s="151">
        <v>9.9000000000000008E-3</v>
      </c>
      <c r="D106" s="151">
        <v>2.9000000000000001E-2</v>
      </c>
      <c r="E106" s="151"/>
      <c r="F106" s="151">
        <v>3.8899999999999997E-2</v>
      </c>
      <c r="G106" s="119"/>
    </row>
    <row r="107" spans="1:7" x14ac:dyDescent="0.25">
      <c r="A107" s="119" t="s">
        <v>617</v>
      </c>
      <c r="B107" s="140" t="s">
        <v>3269</v>
      </c>
      <c r="C107" s="151">
        <v>9.7000000000000003E-3</v>
      </c>
      <c r="D107" s="151">
        <v>3.8999999999999998E-3</v>
      </c>
      <c r="E107" s="151"/>
      <c r="F107" s="151">
        <v>1.37E-2</v>
      </c>
      <c r="G107" s="119"/>
    </row>
    <row r="108" spans="1:7" x14ac:dyDescent="0.25">
      <c r="A108" s="119" t="s">
        <v>618</v>
      </c>
      <c r="B108" s="140" t="s">
        <v>3270</v>
      </c>
      <c r="C108" s="151">
        <v>0.1222</v>
      </c>
      <c r="D108" s="151">
        <v>0.10299999999999999</v>
      </c>
      <c r="E108" s="151"/>
      <c r="F108" s="151">
        <v>0.22509999999999999</v>
      </c>
      <c r="G108" s="119"/>
    </row>
    <row r="109" spans="1:7" x14ac:dyDescent="0.25">
      <c r="A109" s="119" t="s">
        <v>619</v>
      </c>
      <c r="B109" s="140" t="s">
        <v>3271</v>
      </c>
      <c r="C109" s="151">
        <v>1.6999999999999999E-3</v>
      </c>
      <c r="D109" s="151">
        <v>1.35E-2</v>
      </c>
      <c r="E109" s="151"/>
      <c r="F109" s="151">
        <v>1.52E-2</v>
      </c>
      <c r="G109" s="119"/>
    </row>
    <row r="110" spans="1:7" x14ac:dyDescent="0.25">
      <c r="A110" s="119" t="s">
        <v>620</v>
      </c>
      <c r="B110" s="140" t="s">
        <v>3272</v>
      </c>
      <c r="C110" s="151">
        <v>0</v>
      </c>
      <c r="D110" s="151">
        <v>1.6000000000000001E-3</v>
      </c>
      <c r="E110" s="151"/>
      <c r="F110" s="151">
        <v>1.6000000000000001E-3</v>
      </c>
      <c r="G110" s="119"/>
    </row>
    <row r="111" spans="1:7" x14ac:dyDescent="0.25">
      <c r="A111" s="119" t="s">
        <v>621</v>
      </c>
      <c r="B111" s="140" t="s">
        <v>3273</v>
      </c>
      <c r="C111" s="151">
        <v>2.9100000000000001E-2</v>
      </c>
      <c r="D111" s="151">
        <v>1.9199999999999998E-2</v>
      </c>
      <c r="E111" s="151"/>
      <c r="F111" s="151">
        <v>4.8300000000000003E-2</v>
      </c>
      <c r="G111" s="119"/>
    </row>
    <row r="112" spans="1:7" x14ac:dyDescent="0.25">
      <c r="A112" s="119" t="s">
        <v>622</v>
      </c>
      <c r="B112" s="140" t="s">
        <v>3274</v>
      </c>
      <c r="C112" s="151">
        <v>3.7000000000000002E-3</v>
      </c>
      <c r="D112" s="151">
        <v>5.4999999999999997E-3</v>
      </c>
      <c r="E112" s="151"/>
      <c r="F112" s="151">
        <v>9.1999999999999998E-3</v>
      </c>
      <c r="G112" s="119"/>
    </row>
    <row r="113" spans="1:7" x14ac:dyDescent="0.25">
      <c r="A113" s="119" t="s">
        <v>623</v>
      </c>
      <c r="B113" s="140" t="s">
        <v>3275</v>
      </c>
      <c r="C113" s="151">
        <v>1.84E-2</v>
      </c>
      <c r="D113" s="151">
        <v>6.8999999999999999E-3</v>
      </c>
      <c r="E113" s="151"/>
      <c r="F113" s="151">
        <v>2.52E-2</v>
      </c>
      <c r="G113" s="119"/>
    </row>
    <row r="114" spans="1:7" x14ac:dyDescent="0.25">
      <c r="A114" s="119" t="s">
        <v>624</v>
      </c>
      <c r="B114" s="140" t="s">
        <v>3276</v>
      </c>
      <c r="C114" s="151">
        <v>1.1000000000000001E-3</v>
      </c>
      <c r="D114" s="151">
        <v>5.4999999999999997E-3</v>
      </c>
      <c r="E114" s="151"/>
      <c r="F114" s="151">
        <v>6.4999999999999997E-3</v>
      </c>
      <c r="G114" s="119"/>
    </row>
    <row r="115" spans="1:7" x14ac:dyDescent="0.25">
      <c r="A115" s="119" t="s">
        <v>625</v>
      </c>
      <c r="B115" s="140" t="s">
        <v>609</v>
      </c>
      <c r="C115" s="151" t="s">
        <v>83</v>
      </c>
      <c r="D115" s="151" t="s">
        <v>83</v>
      </c>
      <c r="E115" s="151"/>
      <c r="F115" s="151" t="s">
        <v>83</v>
      </c>
      <c r="G115" s="119"/>
    </row>
    <row r="116" spans="1:7" x14ac:dyDescent="0.25">
      <c r="A116" s="119" t="s">
        <v>626</v>
      </c>
      <c r="B116" s="140" t="s">
        <v>609</v>
      </c>
      <c r="C116" s="151" t="s">
        <v>83</v>
      </c>
      <c r="D116" s="151" t="s">
        <v>83</v>
      </c>
      <c r="E116" s="151"/>
      <c r="F116" s="151" t="s">
        <v>83</v>
      </c>
      <c r="G116" s="119"/>
    </row>
    <row r="117" spans="1:7" x14ac:dyDescent="0.25">
      <c r="A117" s="119" t="s">
        <v>627</v>
      </c>
      <c r="B117" s="140" t="s">
        <v>609</v>
      </c>
      <c r="C117" s="151" t="s">
        <v>83</v>
      </c>
      <c r="D117" s="151" t="s">
        <v>83</v>
      </c>
      <c r="E117" s="151"/>
      <c r="F117" s="151" t="s">
        <v>83</v>
      </c>
      <c r="G117" s="119"/>
    </row>
    <row r="118" spans="1:7" x14ac:dyDescent="0.25">
      <c r="A118" s="119" t="s">
        <v>628</v>
      </c>
      <c r="B118" s="140" t="s">
        <v>609</v>
      </c>
      <c r="C118" s="151" t="s">
        <v>83</v>
      </c>
      <c r="D118" s="151" t="s">
        <v>83</v>
      </c>
      <c r="E118" s="151"/>
      <c r="F118" s="151" t="s">
        <v>83</v>
      </c>
      <c r="G118" s="119"/>
    </row>
    <row r="119" spans="1:7" x14ac:dyDescent="0.25">
      <c r="A119" s="119" t="s">
        <v>629</v>
      </c>
      <c r="B119" s="140" t="s">
        <v>609</v>
      </c>
      <c r="C119" s="151" t="s">
        <v>83</v>
      </c>
      <c r="D119" s="151" t="s">
        <v>83</v>
      </c>
      <c r="E119" s="151"/>
      <c r="F119" s="151" t="s">
        <v>83</v>
      </c>
      <c r="G119" s="119"/>
    </row>
    <row r="120" spans="1:7" x14ac:dyDescent="0.25">
      <c r="A120" s="119" t="s">
        <v>630</v>
      </c>
      <c r="B120" s="140" t="s">
        <v>609</v>
      </c>
      <c r="C120" s="151" t="s">
        <v>83</v>
      </c>
      <c r="D120" s="151" t="s">
        <v>83</v>
      </c>
      <c r="E120" s="151"/>
      <c r="F120" s="151" t="s">
        <v>83</v>
      </c>
      <c r="G120" s="119"/>
    </row>
    <row r="121" spans="1:7" x14ac:dyDescent="0.25">
      <c r="A121" s="119" t="s">
        <v>631</v>
      </c>
      <c r="B121" s="140" t="s">
        <v>609</v>
      </c>
      <c r="C121" s="151" t="s">
        <v>83</v>
      </c>
      <c r="D121" s="151" t="s">
        <v>83</v>
      </c>
      <c r="E121" s="151"/>
      <c r="F121" s="151" t="s">
        <v>83</v>
      </c>
      <c r="G121" s="119"/>
    </row>
    <row r="122" spans="1:7" x14ac:dyDescent="0.25">
      <c r="A122" s="119" t="s">
        <v>632</v>
      </c>
      <c r="B122" s="140" t="s">
        <v>609</v>
      </c>
      <c r="C122" s="151" t="s">
        <v>83</v>
      </c>
      <c r="D122" s="151" t="s">
        <v>83</v>
      </c>
      <c r="E122" s="151"/>
      <c r="F122" s="151" t="s">
        <v>83</v>
      </c>
      <c r="G122" s="119"/>
    </row>
    <row r="123" spans="1:7" x14ac:dyDescent="0.25">
      <c r="A123" s="119" t="s">
        <v>633</v>
      </c>
      <c r="B123" s="140" t="s">
        <v>609</v>
      </c>
      <c r="C123" s="151" t="s">
        <v>83</v>
      </c>
      <c r="D123" s="151" t="s">
        <v>83</v>
      </c>
      <c r="E123" s="151"/>
      <c r="F123" s="151" t="s">
        <v>83</v>
      </c>
      <c r="G123" s="119"/>
    </row>
    <row r="124" spans="1:7" x14ac:dyDescent="0.25">
      <c r="A124" s="119" t="s">
        <v>634</v>
      </c>
      <c r="B124" s="140" t="s">
        <v>609</v>
      </c>
      <c r="C124" s="151" t="s">
        <v>83</v>
      </c>
      <c r="D124" s="151" t="s">
        <v>83</v>
      </c>
      <c r="E124" s="151"/>
      <c r="F124" s="151" t="s">
        <v>83</v>
      </c>
      <c r="G124" s="119"/>
    </row>
    <row r="125" spans="1:7" x14ac:dyDescent="0.25">
      <c r="A125" s="119" t="s">
        <v>635</v>
      </c>
      <c r="B125" s="140" t="s">
        <v>609</v>
      </c>
      <c r="C125" s="151" t="s">
        <v>83</v>
      </c>
      <c r="D125" s="151" t="s">
        <v>83</v>
      </c>
      <c r="E125" s="151"/>
      <c r="F125" s="151" t="s">
        <v>83</v>
      </c>
      <c r="G125" s="119"/>
    </row>
    <row r="126" spans="1:7" x14ac:dyDescent="0.25">
      <c r="A126" s="119" t="s">
        <v>636</v>
      </c>
      <c r="B126" s="140" t="s">
        <v>609</v>
      </c>
      <c r="C126" s="151" t="s">
        <v>83</v>
      </c>
      <c r="D126" s="151" t="s">
        <v>83</v>
      </c>
      <c r="E126" s="151"/>
      <c r="F126" s="151" t="s">
        <v>83</v>
      </c>
      <c r="G126" s="119"/>
    </row>
    <row r="127" spans="1:7" x14ac:dyDescent="0.25">
      <c r="A127" s="119" t="s">
        <v>637</v>
      </c>
      <c r="B127" s="140" t="s">
        <v>609</v>
      </c>
      <c r="C127" s="151" t="s">
        <v>83</v>
      </c>
      <c r="D127" s="151" t="s">
        <v>83</v>
      </c>
      <c r="E127" s="151"/>
      <c r="F127" s="151" t="s">
        <v>83</v>
      </c>
      <c r="G127" s="119"/>
    </row>
    <row r="128" spans="1:7" x14ac:dyDescent="0.25">
      <c r="A128" s="119" t="s">
        <v>638</v>
      </c>
      <c r="B128" s="140" t="s">
        <v>609</v>
      </c>
      <c r="C128" s="151" t="s">
        <v>83</v>
      </c>
      <c r="D128" s="151" t="s">
        <v>83</v>
      </c>
      <c r="E128" s="151"/>
      <c r="F128" s="151" t="s">
        <v>83</v>
      </c>
      <c r="G128" s="119"/>
    </row>
    <row r="129" spans="1:7" x14ac:dyDescent="0.25">
      <c r="A129" s="119" t="s">
        <v>639</v>
      </c>
      <c r="B129" s="140" t="s">
        <v>609</v>
      </c>
      <c r="C129" s="151" t="s">
        <v>83</v>
      </c>
      <c r="D129" s="151" t="s">
        <v>83</v>
      </c>
      <c r="E129" s="151"/>
      <c r="F129" s="151" t="s">
        <v>83</v>
      </c>
      <c r="G129" s="119"/>
    </row>
    <row r="130" spans="1:7" x14ac:dyDescent="0.25">
      <c r="A130" s="119" t="s">
        <v>1409</v>
      </c>
      <c r="B130" s="140" t="s">
        <v>609</v>
      </c>
      <c r="C130" s="151" t="s">
        <v>83</v>
      </c>
      <c r="D130" s="151" t="s">
        <v>83</v>
      </c>
      <c r="E130" s="151"/>
      <c r="F130" s="151" t="s">
        <v>83</v>
      </c>
      <c r="G130" s="119"/>
    </row>
    <row r="131" spans="1:7" x14ac:dyDescent="0.25">
      <c r="A131" s="119" t="s">
        <v>1410</v>
      </c>
      <c r="B131" s="140" t="s">
        <v>609</v>
      </c>
      <c r="C131" s="151" t="s">
        <v>83</v>
      </c>
      <c r="D131" s="151" t="s">
        <v>83</v>
      </c>
      <c r="E131" s="151"/>
      <c r="F131" s="151" t="s">
        <v>83</v>
      </c>
      <c r="G131" s="119"/>
    </row>
    <row r="132" spans="1:7" x14ac:dyDescent="0.25">
      <c r="A132" s="119" t="s">
        <v>1411</v>
      </c>
      <c r="B132" s="140" t="s">
        <v>609</v>
      </c>
      <c r="C132" s="151" t="s">
        <v>83</v>
      </c>
      <c r="D132" s="151" t="s">
        <v>83</v>
      </c>
      <c r="E132" s="151"/>
      <c r="F132" s="151" t="s">
        <v>83</v>
      </c>
      <c r="G132" s="119"/>
    </row>
    <row r="133" spans="1:7" x14ac:dyDescent="0.25">
      <c r="A133" s="119" t="s">
        <v>1412</v>
      </c>
      <c r="B133" s="140" t="s">
        <v>609</v>
      </c>
      <c r="C133" s="151" t="s">
        <v>83</v>
      </c>
      <c r="D133" s="151" t="s">
        <v>83</v>
      </c>
      <c r="E133" s="151"/>
      <c r="F133" s="151" t="s">
        <v>83</v>
      </c>
      <c r="G133" s="119"/>
    </row>
    <row r="134" spans="1:7" x14ac:dyDescent="0.25">
      <c r="A134" s="119" t="s">
        <v>1413</v>
      </c>
      <c r="B134" s="140" t="s">
        <v>609</v>
      </c>
      <c r="C134" s="151" t="s">
        <v>83</v>
      </c>
      <c r="D134" s="151" t="s">
        <v>83</v>
      </c>
      <c r="E134" s="151"/>
      <c r="F134" s="151" t="s">
        <v>83</v>
      </c>
      <c r="G134" s="119"/>
    </row>
    <row r="135" spans="1:7" x14ac:dyDescent="0.25">
      <c r="A135" s="119" t="s">
        <v>1414</v>
      </c>
      <c r="B135" s="140" t="s">
        <v>609</v>
      </c>
      <c r="C135" s="151" t="s">
        <v>83</v>
      </c>
      <c r="D135" s="151" t="s">
        <v>83</v>
      </c>
      <c r="E135" s="151"/>
      <c r="F135" s="151" t="s">
        <v>83</v>
      </c>
      <c r="G135" s="119"/>
    </row>
    <row r="136" spans="1:7" x14ac:dyDescent="0.25">
      <c r="A136" s="119" t="s">
        <v>1415</v>
      </c>
      <c r="B136" s="140" t="s">
        <v>609</v>
      </c>
      <c r="C136" s="151" t="s">
        <v>83</v>
      </c>
      <c r="D136" s="151" t="s">
        <v>83</v>
      </c>
      <c r="E136" s="151"/>
      <c r="F136" s="151" t="s">
        <v>83</v>
      </c>
      <c r="G136" s="119"/>
    </row>
    <row r="137" spans="1:7" x14ac:dyDescent="0.25">
      <c r="A137" s="119" t="s">
        <v>1416</v>
      </c>
      <c r="B137" s="140" t="s">
        <v>609</v>
      </c>
      <c r="C137" s="151" t="s">
        <v>83</v>
      </c>
      <c r="D137" s="151" t="s">
        <v>83</v>
      </c>
      <c r="E137" s="151"/>
      <c r="F137" s="151" t="s">
        <v>83</v>
      </c>
      <c r="G137" s="119"/>
    </row>
    <row r="138" spans="1:7" x14ac:dyDescent="0.25">
      <c r="A138" s="119" t="s">
        <v>1417</v>
      </c>
      <c r="B138" s="140" t="s">
        <v>609</v>
      </c>
      <c r="C138" s="151" t="s">
        <v>83</v>
      </c>
      <c r="D138" s="151" t="s">
        <v>83</v>
      </c>
      <c r="E138" s="151"/>
      <c r="F138" s="151" t="s">
        <v>83</v>
      </c>
      <c r="G138" s="119"/>
    </row>
    <row r="139" spans="1:7" x14ac:dyDescent="0.25">
      <c r="A139" s="119" t="s">
        <v>1418</v>
      </c>
      <c r="B139" s="140" t="s">
        <v>609</v>
      </c>
      <c r="C139" s="151" t="s">
        <v>83</v>
      </c>
      <c r="D139" s="151" t="s">
        <v>83</v>
      </c>
      <c r="E139" s="151"/>
      <c r="F139" s="151" t="s">
        <v>83</v>
      </c>
      <c r="G139" s="119"/>
    </row>
    <row r="140" spans="1:7" x14ac:dyDescent="0.25">
      <c r="A140" s="119" t="s">
        <v>1419</v>
      </c>
      <c r="B140" s="140" t="s">
        <v>609</v>
      </c>
      <c r="C140" s="151" t="s">
        <v>83</v>
      </c>
      <c r="D140" s="151" t="s">
        <v>83</v>
      </c>
      <c r="E140" s="151"/>
      <c r="F140" s="151" t="s">
        <v>83</v>
      </c>
      <c r="G140" s="119"/>
    </row>
    <row r="141" spans="1:7" x14ac:dyDescent="0.25">
      <c r="A141" s="119" t="s">
        <v>1420</v>
      </c>
      <c r="B141" s="140" t="s">
        <v>609</v>
      </c>
      <c r="C141" s="151" t="s">
        <v>83</v>
      </c>
      <c r="D141" s="151" t="s">
        <v>83</v>
      </c>
      <c r="E141" s="151"/>
      <c r="F141" s="151" t="s">
        <v>83</v>
      </c>
      <c r="G141" s="119"/>
    </row>
    <row r="142" spans="1:7" x14ac:dyDescent="0.25">
      <c r="A142" s="119" t="s">
        <v>1421</v>
      </c>
      <c r="B142" s="140" t="s">
        <v>609</v>
      </c>
      <c r="C142" s="151" t="s">
        <v>83</v>
      </c>
      <c r="D142" s="151" t="s">
        <v>83</v>
      </c>
      <c r="E142" s="151"/>
      <c r="F142" s="151" t="s">
        <v>83</v>
      </c>
      <c r="G142" s="119"/>
    </row>
    <row r="143" spans="1:7" x14ac:dyDescent="0.25">
      <c r="A143" s="119" t="s">
        <v>1422</v>
      </c>
      <c r="B143" s="140" t="s">
        <v>609</v>
      </c>
      <c r="C143" s="151" t="s">
        <v>83</v>
      </c>
      <c r="D143" s="151" t="s">
        <v>83</v>
      </c>
      <c r="E143" s="151"/>
      <c r="F143" s="151" t="s">
        <v>83</v>
      </c>
      <c r="G143" s="119"/>
    </row>
    <row r="144" spans="1:7" x14ac:dyDescent="0.25">
      <c r="A144" s="119" t="s">
        <v>1423</v>
      </c>
      <c r="B144" s="140" t="s">
        <v>609</v>
      </c>
      <c r="C144" s="151" t="s">
        <v>83</v>
      </c>
      <c r="D144" s="151" t="s">
        <v>83</v>
      </c>
      <c r="E144" s="151"/>
      <c r="F144" s="151" t="s">
        <v>83</v>
      </c>
      <c r="G144" s="119"/>
    </row>
    <row r="145" spans="1:7" x14ac:dyDescent="0.25">
      <c r="A145" s="119" t="s">
        <v>1424</v>
      </c>
      <c r="B145" s="140" t="s">
        <v>609</v>
      </c>
      <c r="C145" s="151" t="s">
        <v>83</v>
      </c>
      <c r="D145" s="151" t="s">
        <v>83</v>
      </c>
      <c r="E145" s="151"/>
      <c r="F145" s="151" t="s">
        <v>83</v>
      </c>
      <c r="G145" s="119"/>
    </row>
    <row r="146" spans="1:7" x14ac:dyDescent="0.25">
      <c r="A146" s="119" t="s">
        <v>1425</v>
      </c>
      <c r="B146" s="140" t="s">
        <v>609</v>
      </c>
      <c r="C146" s="151" t="s">
        <v>83</v>
      </c>
      <c r="D146" s="151" t="s">
        <v>83</v>
      </c>
      <c r="E146" s="151"/>
      <c r="F146" s="151" t="s">
        <v>83</v>
      </c>
      <c r="G146" s="119"/>
    </row>
    <row r="147" spans="1:7" x14ac:dyDescent="0.25">
      <c r="A147" s="119" t="s">
        <v>1426</v>
      </c>
      <c r="B147" s="140" t="s">
        <v>609</v>
      </c>
      <c r="C147" s="151" t="s">
        <v>83</v>
      </c>
      <c r="D147" s="151" t="s">
        <v>83</v>
      </c>
      <c r="E147" s="151"/>
      <c r="F147" s="151" t="s">
        <v>83</v>
      </c>
      <c r="G147" s="119"/>
    </row>
    <row r="148" spans="1:7" x14ac:dyDescent="0.25">
      <c r="A148" s="119" t="s">
        <v>1427</v>
      </c>
      <c r="B148" s="140" t="s">
        <v>609</v>
      </c>
      <c r="C148" s="151" t="s">
        <v>83</v>
      </c>
      <c r="D148" s="151" t="s">
        <v>83</v>
      </c>
      <c r="E148" s="151"/>
      <c r="F148" s="151" t="s">
        <v>83</v>
      </c>
      <c r="G148" s="119"/>
    </row>
    <row r="149" spans="1:7" ht="15" customHeight="1" x14ac:dyDescent="0.25">
      <c r="A149" s="130"/>
      <c r="B149" s="131" t="s">
        <v>640</v>
      </c>
      <c r="C149" s="130" t="s">
        <v>516</v>
      </c>
      <c r="D149" s="130" t="s">
        <v>517</v>
      </c>
      <c r="E149" s="137"/>
      <c r="F149" s="132" t="s">
        <v>484</v>
      </c>
      <c r="G149" s="132"/>
    </row>
    <row r="150" spans="1:7" x14ac:dyDescent="0.25">
      <c r="A150" s="119" t="s">
        <v>641</v>
      </c>
      <c r="B150" s="119" t="s">
        <v>642</v>
      </c>
      <c r="C150" s="151">
        <v>0.27350000000000002</v>
      </c>
      <c r="D150" s="151">
        <v>0.45500000000000002</v>
      </c>
      <c r="E150" s="152"/>
      <c r="F150" s="151">
        <f>SUM(C150,D150)</f>
        <v>0.72850000000000004</v>
      </c>
    </row>
    <row r="151" spans="1:7" x14ac:dyDescent="0.25">
      <c r="A151" s="119" t="s">
        <v>643</v>
      </c>
      <c r="B151" s="119" t="s">
        <v>644</v>
      </c>
      <c r="C151" s="151">
        <v>6.3299999999999995E-2</v>
      </c>
      <c r="D151" s="151">
        <v>0.1958</v>
      </c>
      <c r="E151" s="152"/>
      <c r="F151" s="151">
        <f>SUM(C151,D151)</f>
        <v>0.2591</v>
      </c>
    </row>
    <row r="152" spans="1:7" x14ac:dyDescent="0.25">
      <c r="A152" s="119" t="s">
        <v>645</v>
      </c>
      <c r="B152" s="119" t="s">
        <v>147</v>
      </c>
      <c r="C152" s="151">
        <v>2.9999999999999997E-4</v>
      </c>
      <c r="D152" s="151">
        <v>1.21E-2</v>
      </c>
      <c r="E152" s="152"/>
      <c r="F152" s="151">
        <f>SUM(C152,D152)</f>
        <v>1.24E-2</v>
      </c>
    </row>
    <row r="153" spans="1:7" outlineLevel="1" x14ac:dyDescent="0.25">
      <c r="A153" s="119" t="s">
        <v>646</v>
      </c>
      <c r="C153" s="151"/>
      <c r="D153" s="151"/>
      <c r="E153" s="152"/>
      <c r="F153" s="151"/>
    </row>
    <row r="154" spans="1:7" outlineLevel="1" x14ac:dyDescent="0.25">
      <c r="A154" s="119" t="s">
        <v>647</v>
      </c>
      <c r="C154" s="151"/>
      <c r="D154" s="151"/>
      <c r="E154" s="152"/>
      <c r="F154" s="151"/>
    </row>
    <row r="155" spans="1:7" outlineLevel="1" x14ac:dyDescent="0.25">
      <c r="A155" s="119" t="s">
        <v>648</v>
      </c>
      <c r="C155" s="151"/>
      <c r="D155" s="151"/>
      <c r="E155" s="152"/>
      <c r="F155" s="151"/>
    </row>
    <row r="156" spans="1:7" outlineLevel="1" x14ac:dyDescent="0.25">
      <c r="A156" s="119" t="s">
        <v>649</v>
      </c>
      <c r="C156" s="151"/>
      <c r="D156" s="151"/>
      <c r="E156" s="152"/>
      <c r="F156" s="151"/>
    </row>
    <row r="157" spans="1:7" outlineLevel="1" x14ac:dyDescent="0.25">
      <c r="A157" s="119" t="s">
        <v>650</v>
      </c>
      <c r="C157" s="151"/>
      <c r="D157" s="151"/>
      <c r="E157" s="152"/>
      <c r="F157" s="151"/>
    </row>
    <row r="158" spans="1:7" outlineLevel="1" x14ac:dyDescent="0.25">
      <c r="A158" s="119" t="s">
        <v>651</v>
      </c>
      <c r="C158" s="151"/>
      <c r="D158" s="151"/>
      <c r="E158" s="152"/>
      <c r="F158" s="151"/>
    </row>
    <row r="159" spans="1:7" ht="15" customHeight="1" x14ac:dyDescent="0.25">
      <c r="A159" s="130"/>
      <c r="B159" s="131" t="s">
        <v>652</v>
      </c>
      <c r="C159" s="130" t="s">
        <v>516</v>
      </c>
      <c r="D159" s="130" t="s">
        <v>517</v>
      </c>
      <c r="E159" s="137"/>
      <c r="F159" s="132" t="s">
        <v>484</v>
      </c>
      <c r="G159" s="132"/>
    </row>
    <row r="160" spans="1:7" x14ac:dyDescent="0.25">
      <c r="A160" s="119" t="s">
        <v>653</v>
      </c>
      <c r="B160" s="119" t="s">
        <v>654</v>
      </c>
      <c r="C160" s="151">
        <v>0.21479999999999999</v>
      </c>
      <c r="D160" s="151">
        <v>0.39489999999999997</v>
      </c>
      <c r="E160" s="152"/>
      <c r="F160" s="151">
        <f>SUM(C160,D160)</f>
        <v>0.60969999999999991</v>
      </c>
    </row>
    <row r="161" spans="1:7" x14ac:dyDescent="0.25">
      <c r="A161" s="119" t="s">
        <v>655</v>
      </c>
      <c r="B161" s="119" t="s">
        <v>656</v>
      </c>
      <c r="C161" s="151">
        <v>8.0699999999999994E-2</v>
      </c>
      <c r="D161" s="151">
        <v>8.6300000000000002E-2</v>
      </c>
      <c r="E161" s="152"/>
      <c r="F161" s="151">
        <f>SUM(C161,D161)</f>
        <v>0.16699999999999998</v>
      </c>
    </row>
    <row r="162" spans="1:7" x14ac:dyDescent="0.25">
      <c r="A162" s="119" t="s">
        <v>657</v>
      </c>
      <c r="B162" s="119" t="s">
        <v>147</v>
      </c>
      <c r="C162" s="151">
        <v>4.1599999999999998E-2</v>
      </c>
      <c r="D162" s="151">
        <v>0.1817</v>
      </c>
      <c r="E162" s="152"/>
      <c r="F162" s="151">
        <f>SUM(C162,D162)</f>
        <v>0.2233</v>
      </c>
    </row>
    <row r="163" spans="1:7" outlineLevel="1" x14ac:dyDescent="0.25">
      <c r="A163" s="119" t="s">
        <v>658</v>
      </c>
      <c r="E163" s="114"/>
    </row>
    <row r="164" spans="1:7" outlineLevel="1" x14ac:dyDescent="0.25">
      <c r="A164" s="119" t="s">
        <v>659</v>
      </c>
      <c r="E164" s="114"/>
    </row>
    <row r="165" spans="1:7" outlineLevel="1" x14ac:dyDescent="0.25">
      <c r="A165" s="119" t="s">
        <v>660</v>
      </c>
      <c r="E165" s="114"/>
    </row>
    <row r="166" spans="1:7" outlineLevel="1" x14ac:dyDescent="0.25">
      <c r="A166" s="119" t="s">
        <v>661</v>
      </c>
      <c r="E166" s="114"/>
    </row>
    <row r="167" spans="1:7" outlineLevel="1" x14ac:dyDescent="0.25">
      <c r="A167" s="119" t="s">
        <v>662</v>
      </c>
      <c r="E167" s="114"/>
    </row>
    <row r="168" spans="1:7" outlineLevel="1" x14ac:dyDescent="0.25">
      <c r="A168" s="119" t="s">
        <v>663</v>
      </c>
      <c r="E168" s="114"/>
    </row>
    <row r="169" spans="1:7" ht="15" customHeight="1" x14ac:dyDescent="0.25">
      <c r="A169" s="130"/>
      <c r="B169" s="131" t="s">
        <v>664</v>
      </c>
      <c r="C169" s="130" t="s">
        <v>516</v>
      </c>
      <c r="D169" s="130" t="s">
        <v>517</v>
      </c>
      <c r="E169" s="137"/>
      <c r="F169" s="132" t="s">
        <v>484</v>
      </c>
      <c r="G169" s="132"/>
    </row>
    <row r="170" spans="1:7" x14ac:dyDescent="0.25">
      <c r="A170" s="119" t="s">
        <v>665</v>
      </c>
      <c r="B170" s="141" t="s">
        <v>666</v>
      </c>
      <c r="C170" s="151">
        <v>7.5600000000000001E-2</v>
      </c>
      <c r="D170" s="151">
        <v>9.8699999999999996E-2</v>
      </c>
      <c r="E170" s="152"/>
      <c r="F170" s="151">
        <f>SUM(C170,D170)</f>
        <v>0.17430000000000001</v>
      </c>
    </row>
    <row r="171" spans="1:7" x14ac:dyDescent="0.25">
      <c r="A171" s="119" t="s">
        <v>667</v>
      </c>
      <c r="B171" s="141" t="s">
        <v>668</v>
      </c>
      <c r="C171" s="151">
        <v>3.2899999999999999E-2</v>
      </c>
      <c r="D171" s="151">
        <v>0.1042</v>
      </c>
      <c r="E171" s="152"/>
      <c r="F171" s="151">
        <f>SUM(C171,D171)</f>
        <v>0.1371</v>
      </c>
    </row>
    <row r="172" spans="1:7" x14ac:dyDescent="0.25">
      <c r="A172" s="119" t="s">
        <v>669</v>
      </c>
      <c r="B172" s="141" t="s">
        <v>670</v>
      </c>
      <c r="C172" s="151">
        <v>6.0999999999999999E-2</v>
      </c>
      <c r="D172" s="151">
        <v>8.6999999999999994E-2</v>
      </c>
      <c r="E172" s="151"/>
      <c r="F172" s="151">
        <f>SUM(C172,D172)</f>
        <v>0.14799999999999999</v>
      </c>
    </row>
    <row r="173" spans="1:7" x14ac:dyDescent="0.25">
      <c r="A173" s="119" t="s">
        <v>671</v>
      </c>
      <c r="B173" s="141" t="s">
        <v>672</v>
      </c>
      <c r="C173" s="151">
        <v>7.6100000000000001E-2</v>
      </c>
      <c r="D173" s="151">
        <v>0.21160000000000001</v>
      </c>
      <c r="E173" s="151"/>
      <c r="F173" s="151">
        <f>SUM(C173,D173)</f>
        <v>0.28770000000000001</v>
      </c>
    </row>
    <row r="174" spans="1:7" x14ac:dyDescent="0.25">
      <c r="A174" s="119" t="s">
        <v>673</v>
      </c>
      <c r="B174" s="141" t="s">
        <v>674</v>
      </c>
      <c r="C174" s="151">
        <v>9.1499999999999998E-2</v>
      </c>
      <c r="D174" s="151">
        <v>0.16139999999999999</v>
      </c>
      <c r="E174" s="151"/>
      <c r="F174" s="151">
        <f>SUM(C174,D174)</f>
        <v>0.25290000000000001</v>
      </c>
    </row>
    <row r="175" spans="1:7" outlineLevel="1" x14ac:dyDescent="0.25">
      <c r="A175" s="119" t="s">
        <v>675</v>
      </c>
      <c r="B175" s="138"/>
      <c r="C175" s="151"/>
      <c r="D175" s="151"/>
      <c r="E175" s="151"/>
      <c r="F175" s="151"/>
    </row>
    <row r="176" spans="1:7" outlineLevel="1" x14ac:dyDescent="0.25">
      <c r="A176" s="119" t="s">
        <v>676</v>
      </c>
      <c r="B176" s="138"/>
      <c r="C176" s="151"/>
      <c r="D176" s="151"/>
      <c r="E176" s="151"/>
      <c r="F176" s="151"/>
    </row>
    <row r="177" spans="1:7" outlineLevel="1" x14ac:dyDescent="0.25">
      <c r="A177" s="119" t="s">
        <v>677</v>
      </c>
      <c r="B177" s="141"/>
      <c r="C177" s="151"/>
      <c r="D177" s="151"/>
      <c r="E177" s="151"/>
      <c r="F177" s="151"/>
    </row>
    <row r="178" spans="1:7" outlineLevel="1" x14ac:dyDescent="0.25">
      <c r="A178" s="119" t="s">
        <v>678</v>
      </c>
      <c r="B178" s="141"/>
      <c r="C178" s="151"/>
      <c r="D178" s="151"/>
      <c r="E178" s="151"/>
      <c r="F178" s="151"/>
    </row>
    <row r="179" spans="1:7" ht="15" customHeight="1" x14ac:dyDescent="0.25">
      <c r="A179" s="130"/>
      <c r="B179" s="131" t="s">
        <v>679</v>
      </c>
      <c r="C179" s="130" t="s">
        <v>516</v>
      </c>
      <c r="D179" s="130" t="s">
        <v>517</v>
      </c>
      <c r="E179" s="137"/>
      <c r="F179" s="132" t="s">
        <v>484</v>
      </c>
      <c r="G179" s="132"/>
    </row>
    <row r="180" spans="1:7" x14ac:dyDescent="0.25">
      <c r="A180" s="119" t="s">
        <v>680</v>
      </c>
      <c r="B180" s="119" t="s">
        <v>681</v>
      </c>
      <c r="C180" s="151">
        <v>0</v>
      </c>
      <c r="D180" s="151">
        <v>0</v>
      </c>
      <c r="E180" s="152"/>
      <c r="F180" s="151">
        <f>SUM(C180,D180)</f>
        <v>0</v>
      </c>
    </row>
    <row r="181" spans="1:7" outlineLevel="1" x14ac:dyDescent="0.25">
      <c r="A181" s="119" t="s">
        <v>682</v>
      </c>
      <c r="B181" s="142"/>
      <c r="C181" s="151"/>
      <c r="D181" s="151"/>
      <c r="E181" s="152"/>
      <c r="F181" s="151"/>
    </row>
    <row r="182" spans="1:7" outlineLevel="1" x14ac:dyDescent="0.25">
      <c r="A182" s="119" t="s">
        <v>683</v>
      </c>
      <c r="B182" s="142"/>
      <c r="C182" s="151"/>
      <c r="D182" s="151"/>
      <c r="E182" s="152"/>
      <c r="F182" s="151"/>
    </row>
    <row r="183" spans="1:7" outlineLevel="1" x14ac:dyDescent="0.25">
      <c r="A183" s="119" t="s">
        <v>684</v>
      </c>
      <c r="B183" s="142"/>
      <c r="C183" s="151"/>
      <c r="D183" s="151"/>
      <c r="E183" s="152"/>
      <c r="F183" s="151"/>
    </row>
    <row r="184" spans="1:7" outlineLevel="1" x14ac:dyDescent="0.25">
      <c r="A184" s="119" t="s">
        <v>685</v>
      </c>
      <c r="B184" s="142"/>
      <c r="C184" s="151"/>
      <c r="D184" s="151"/>
      <c r="E184" s="152"/>
      <c r="F184" s="151"/>
    </row>
    <row r="185" spans="1:7" ht="18.75" x14ac:dyDescent="0.25">
      <c r="A185" s="143"/>
      <c r="B185" s="144" t="s">
        <v>481</v>
      </c>
      <c r="C185" s="143"/>
      <c r="D185" s="143"/>
      <c r="E185" s="143"/>
      <c r="F185" s="145"/>
      <c r="G185" s="145"/>
    </row>
    <row r="186" spans="1:7" ht="15" customHeight="1" x14ac:dyDescent="0.25">
      <c r="A186" s="130"/>
      <c r="B186" s="131" t="s">
        <v>686</v>
      </c>
      <c r="C186" s="130" t="s">
        <v>687</v>
      </c>
      <c r="D186" s="130" t="s">
        <v>688</v>
      </c>
      <c r="E186" s="137"/>
      <c r="F186" s="130" t="s">
        <v>516</v>
      </c>
      <c r="G186" s="130" t="s">
        <v>689</v>
      </c>
    </row>
    <row r="187" spans="1:7" x14ac:dyDescent="0.25">
      <c r="A187" s="119" t="s">
        <v>690</v>
      </c>
      <c r="B187" s="140" t="s">
        <v>691</v>
      </c>
      <c r="C187" s="174">
        <f>C12/D187*1000</f>
        <v>6360.9443678571433</v>
      </c>
      <c r="D187" s="119">
        <f>C28</f>
        <v>840</v>
      </c>
      <c r="E187" s="146"/>
      <c r="F187" s="147"/>
      <c r="G187" s="147"/>
    </row>
    <row r="188" spans="1:7" x14ac:dyDescent="0.25">
      <c r="A188" s="146"/>
      <c r="B188" s="148"/>
      <c r="C188" s="146"/>
      <c r="D188" s="146"/>
      <c r="E188" s="146"/>
      <c r="F188" s="147"/>
      <c r="G188" s="147"/>
    </row>
    <row r="189" spans="1:7" x14ac:dyDescent="0.25">
      <c r="B189" s="140" t="s">
        <v>692</v>
      </c>
      <c r="C189" s="146"/>
      <c r="D189" s="146"/>
      <c r="E189" s="146"/>
      <c r="F189" s="147"/>
      <c r="G189" s="147"/>
    </row>
    <row r="190" spans="1:7" x14ac:dyDescent="0.25">
      <c r="A190" s="119" t="s">
        <v>693</v>
      </c>
      <c r="B190" s="140" t="s">
        <v>3277</v>
      </c>
      <c r="C190" s="174">
        <v>24.851572999999998</v>
      </c>
      <c r="D190" s="177" t="s">
        <v>1249</v>
      </c>
      <c r="E190" s="146"/>
      <c r="F190" s="173">
        <f>IF($C$214=0,"",IF(C190="[for completion]","",IF(C190="","",C190/$C$214)))</f>
        <v>4.6510713254905474E-3</v>
      </c>
      <c r="G190" s="173" t="str">
        <f>IF($D$214=0,"",IF(D190="[for completion]","",IF(D190="","",D190/$D$214)))</f>
        <v/>
      </c>
    </row>
    <row r="191" spans="1:7" x14ac:dyDescent="0.25">
      <c r="A191" s="119" t="s">
        <v>694</v>
      </c>
      <c r="B191" s="140" t="s">
        <v>3278</v>
      </c>
      <c r="C191" s="174">
        <v>45.766739000000001</v>
      </c>
      <c r="D191" s="216" t="s">
        <v>1249</v>
      </c>
      <c r="E191" s="146"/>
      <c r="F191" s="173">
        <f t="shared" ref="F191:F213" si="1">IF($C$214=0,"",IF(C191="[for completion]","",IF(C191="","",C191/$C$214)))</f>
        <v>8.5654283301950327E-3</v>
      </c>
      <c r="G191" s="173" t="str">
        <f t="shared" ref="G191:G213" si="2">IF($D$214=0,"",IF(D191="[for completion]","",IF(D191="","",D191/$D$214)))</f>
        <v/>
      </c>
    </row>
    <row r="192" spans="1:7" x14ac:dyDescent="0.25">
      <c r="A192" s="119" t="s">
        <v>695</v>
      </c>
      <c r="B192" s="140" t="s">
        <v>3279</v>
      </c>
      <c r="C192" s="174">
        <v>697.83833200000004</v>
      </c>
      <c r="D192" s="216" t="s">
        <v>1249</v>
      </c>
      <c r="E192" s="146"/>
      <c r="F192" s="173">
        <f t="shared" si="1"/>
        <v>0.13060323609267521</v>
      </c>
      <c r="G192" s="173" t="str">
        <f t="shared" si="2"/>
        <v/>
      </c>
    </row>
    <row r="193" spans="1:7" x14ac:dyDescent="0.25">
      <c r="A193" s="119" t="s">
        <v>696</v>
      </c>
      <c r="B193" s="140" t="s">
        <v>3280</v>
      </c>
      <c r="C193" s="174">
        <v>4574.7366249999995</v>
      </c>
      <c r="D193" s="216" t="s">
        <v>1249</v>
      </c>
      <c r="E193" s="146"/>
      <c r="F193" s="173">
        <f t="shared" si="1"/>
        <v>0.85618026425163918</v>
      </c>
      <c r="G193" s="173" t="str">
        <f t="shared" si="2"/>
        <v/>
      </c>
    </row>
    <row r="194" spans="1:7" x14ac:dyDescent="0.25">
      <c r="A194" s="119" t="s">
        <v>697</v>
      </c>
      <c r="B194" s="140" t="s">
        <v>609</v>
      </c>
      <c r="C194" s="174" t="s">
        <v>83</v>
      </c>
      <c r="D194" s="177" t="s">
        <v>83</v>
      </c>
      <c r="E194" s="146"/>
      <c r="F194" s="173" t="str">
        <f t="shared" si="1"/>
        <v/>
      </c>
      <c r="G194" s="173" t="str">
        <f t="shared" si="2"/>
        <v/>
      </c>
    </row>
    <row r="195" spans="1:7" x14ac:dyDescent="0.25">
      <c r="A195" s="119" t="s">
        <v>698</v>
      </c>
      <c r="B195" s="140" t="s">
        <v>609</v>
      </c>
      <c r="C195" s="174" t="s">
        <v>83</v>
      </c>
      <c r="D195" s="177" t="s">
        <v>83</v>
      </c>
      <c r="E195" s="146"/>
      <c r="F195" s="173" t="str">
        <f t="shared" si="1"/>
        <v/>
      </c>
      <c r="G195" s="173" t="str">
        <f t="shared" si="2"/>
        <v/>
      </c>
    </row>
    <row r="196" spans="1:7" x14ac:dyDescent="0.25">
      <c r="A196" s="119" t="s">
        <v>699</v>
      </c>
      <c r="B196" s="140" t="s">
        <v>609</v>
      </c>
      <c r="C196" s="174" t="s">
        <v>83</v>
      </c>
      <c r="D196" s="177" t="s">
        <v>83</v>
      </c>
      <c r="E196" s="146"/>
      <c r="F196" s="173" t="str">
        <f t="shared" si="1"/>
        <v/>
      </c>
      <c r="G196" s="173" t="str">
        <f t="shared" si="2"/>
        <v/>
      </c>
    </row>
    <row r="197" spans="1:7" x14ac:dyDescent="0.25">
      <c r="A197" s="119" t="s">
        <v>700</v>
      </c>
      <c r="B197" s="140" t="s">
        <v>609</v>
      </c>
      <c r="C197" s="174" t="s">
        <v>83</v>
      </c>
      <c r="D197" s="177" t="s">
        <v>83</v>
      </c>
      <c r="E197" s="146"/>
      <c r="F197" s="173" t="str">
        <f t="shared" si="1"/>
        <v/>
      </c>
      <c r="G197" s="173" t="str">
        <f t="shared" si="2"/>
        <v/>
      </c>
    </row>
    <row r="198" spans="1:7" x14ac:dyDescent="0.25">
      <c r="A198" s="119" t="s">
        <v>701</v>
      </c>
      <c r="B198" s="140" t="s">
        <v>609</v>
      </c>
      <c r="C198" s="174" t="s">
        <v>83</v>
      </c>
      <c r="D198" s="177" t="s">
        <v>83</v>
      </c>
      <c r="E198" s="146"/>
      <c r="F198" s="173" t="str">
        <f t="shared" si="1"/>
        <v/>
      </c>
      <c r="G198" s="173" t="str">
        <f t="shared" si="2"/>
        <v/>
      </c>
    </row>
    <row r="199" spans="1:7" x14ac:dyDescent="0.25">
      <c r="A199" s="119" t="s">
        <v>702</v>
      </c>
      <c r="B199" s="140" t="s">
        <v>609</v>
      </c>
      <c r="C199" s="174" t="s">
        <v>83</v>
      </c>
      <c r="D199" s="177" t="s">
        <v>83</v>
      </c>
      <c r="E199" s="140"/>
      <c r="F199" s="173" t="str">
        <f t="shared" si="1"/>
        <v/>
      </c>
      <c r="G199" s="173" t="str">
        <f t="shared" si="2"/>
        <v/>
      </c>
    </row>
    <row r="200" spans="1:7" x14ac:dyDescent="0.25">
      <c r="A200" s="119" t="s">
        <v>703</v>
      </c>
      <c r="B200" s="140" t="s">
        <v>609</v>
      </c>
      <c r="C200" s="174" t="s">
        <v>83</v>
      </c>
      <c r="D200" s="177" t="s">
        <v>83</v>
      </c>
      <c r="E200" s="140"/>
      <c r="F200" s="173" t="str">
        <f t="shared" si="1"/>
        <v/>
      </c>
      <c r="G200" s="173" t="str">
        <f t="shared" si="2"/>
        <v/>
      </c>
    </row>
    <row r="201" spans="1:7" x14ac:dyDescent="0.25">
      <c r="A201" s="119" t="s">
        <v>704</v>
      </c>
      <c r="B201" s="140" t="s">
        <v>609</v>
      </c>
      <c r="C201" s="174" t="s">
        <v>83</v>
      </c>
      <c r="D201" s="177" t="s">
        <v>83</v>
      </c>
      <c r="E201" s="140"/>
      <c r="F201" s="173" t="str">
        <f t="shared" si="1"/>
        <v/>
      </c>
      <c r="G201" s="173" t="str">
        <f t="shared" si="2"/>
        <v/>
      </c>
    </row>
    <row r="202" spans="1:7" x14ac:dyDescent="0.25">
      <c r="A202" s="119" t="s">
        <v>705</v>
      </c>
      <c r="B202" s="140" t="s">
        <v>609</v>
      </c>
      <c r="C202" s="174" t="s">
        <v>83</v>
      </c>
      <c r="D202" s="177" t="s">
        <v>83</v>
      </c>
      <c r="E202" s="140"/>
      <c r="F202" s="173" t="str">
        <f t="shared" si="1"/>
        <v/>
      </c>
      <c r="G202" s="173" t="str">
        <f t="shared" si="2"/>
        <v/>
      </c>
    </row>
    <row r="203" spans="1:7" x14ac:dyDescent="0.25">
      <c r="A203" s="119" t="s">
        <v>706</v>
      </c>
      <c r="B203" s="140" t="s">
        <v>609</v>
      </c>
      <c r="C203" s="174" t="s">
        <v>83</v>
      </c>
      <c r="D203" s="177" t="s">
        <v>83</v>
      </c>
      <c r="E203" s="140"/>
      <c r="F203" s="173" t="str">
        <f t="shared" si="1"/>
        <v/>
      </c>
      <c r="G203" s="173" t="str">
        <f t="shared" si="2"/>
        <v/>
      </c>
    </row>
    <row r="204" spans="1:7" x14ac:dyDescent="0.25">
      <c r="A204" s="119" t="s">
        <v>707</v>
      </c>
      <c r="B204" s="140" t="s">
        <v>609</v>
      </c>
      <c r="C204" s="174" t="s">
        <v>83</v>
      </c>
      <c r="D204" s="177" t="s">
        <v>83</v>
      </c>
      <c r="E204" s="140"/>
      <c r="F204" s="173" t="str">
        <f t="shared" si="1"/>
        <v/>
      </c>
      <c r="G204" s="173" t="str">
        <f t="shared" si="2"/>
        <v/>
      </c>
    </row>
    <row r="205" spans="1:7" x14ac:dyDescent="0.25">
      <c r="A205" s="119" t="s">
        <v>708</v>
      </c>
      <c r="B205" s="140" t="s">
        <v>609</v>
      </c>
      <c r="C205" s="174" t="s">
        <v>83</v>
      </c>
      <c r="D205" s="177" t="s">
        <v>83</v>
      </c>
      <c r="F205" s="173" t="str">
        <f t="shared" si="1"/>
        <v/>
      </c>
      <c r="G205" s="173" t="str">
        <f t="shared" si="2"/>
        <v/>
      </c>
    </row>
    <row r="206" spans="1:7" x14ac:dyDescent="0.25">
      <c r="A206" s="119" t="s">
        <v>709</v>
      </c>
      <c r="B206" s="140" t="s">
        <v>609</v>
      </c>
      <c r="C206" s="174" t="s">
        <v>83</v>
      </c>
      <c r="D206" s="177" t="s">
        <v>83</v>
      </c>
      <c r="E206" s="135"/>
      <c r="F206" s="173" t="str">
        <f t="shared" si="1"/>
        <v/>
      </c>
      <c r="G206" s="173" t="str">
        <f t="shared" si="2"/>
        <v/>
      </c>
    </row>
    <row r="207" spans="1:7" x14ac:dyDescent="0.25">
      <c r="A207" s="119" t="s">
        <v>710</v>
      </c>
      <c r="B207" s="140" t="s">
        <v>609</v>
      </c>
      <c r="C207" s="174" t="s">
        <v>83</v>
      </c>
      <c r="D207" s="177" t="s">
        <v>83</v>
      </c>
      <c r="E207" s="135"/>
      <c r="F207" s="173" t="str">
        <f t="shared" si="1"/>
        <v/>
      </c>
      <c r="G207" s="173" t="str">
        <f t="shared" si="2"/>
        <v/>
      </c>
    </row>
    <row r="208" spans="1:7" x14ac:dyDescent="0.25">
      <c r="A208" s="119" t="s">
        <v>711</v>
      </c>
      <c r="B208" s="140" t="s">
        <v>609</v>
      </c>
      <c r="C208" s="174" t="s">
        <v>83</v>
      </c>
      <c r="D208" s="177" t="s">
        <v>83</v>
      </c>
      <c r="E208" s="135"/>
      <c r="F208" s="173" t="str">
        <f t="shared" si="1"/>
        <v/>
      </c>
      <c r="G208" s="173" t="str">
        <f t="shared" si="2"/>
        <v/>
      </c>
    </row>
    <row r="209" spans="1:7" x14ac:dyDescent="0.25">
      <c r="A209" s="119" t="s">
        <v>712</v>
      </c>
      <c r="B209" s="140" t="s">
        <v>609</v>
      </c>
      <c r="C209" s="174" t="s">
        <v>83</v>
      </c>
      <c r="D209" s="177" t="s">
        <v>83</v>
      </c>
      <c r="E209" s="135"/>
      <c r="F209" s="173" t="str">
        <f t="shared" si="1"/>
        <v/>
      </c>
      <c r="G209" s="173" t="str">
        <f t="shared" si="2"/>
        <v/>
      </c>
    </row>
    <row r="210" spans="1:7" x14ac:dyDescent="0.25">
      <c r="A210" s="119" t="s">
        <v>713</v>
      </c>
      <c r="B210" s="140" t="s">
        <v>609</v>
      </c>
      <c r="C210" s="174" t="s">
        <v>83</v>
      </c>
      <c r="D210" s="177" t="s">
        <v>83</v>
      </c>
      <c r="E210" s="135"/>
      <c r="F210" s="173" t="str">
        <f t="shared" si="1"/>
        <v/>
      </c>
      <c r="G210" s="173" t="str">
        <f t="shared" si="2"/>
        <v/>
      </c>
    </row>
    <row r="211" spans="1:7" x14ac:dyDescent="0.25">
      <c r="A211" s="119" t="s">
        <v>714</v>
      </c>
      <c r="B211" s="140" t="s">
        <v>609</v>
      </c>
      <c r="C211" s="174" t="s">
        <v>83</v>
      </c>
      <c r="D211" s="177" t="s">
        <v>83</v>
      </c>
      <c r="E211" s="135"/>
      <c r="F211" s="173" t="str">
        <f t="shared" si="1"/>
        <v/>
      </c>
      <c r="G211" s="173" t="str">
        <f t="shared" si="2"/>
        <v/>
      </c>
    </row>
    <row r="212" spans="1:7" x14ac:dyDescent="0.25">
      <c r="A212" s="119" t="s">
        <v>715</v>
      </c>
      <c r="B212" s="140" t="s">
        <v>609</v>
      </c>
      <c r="C212" s="174" t="s">
        <v>83</v>
      </c>
      <c r="D212" s="177" t="s">
        <v>83</v>
      </c>
      <c r="E212" s="135"/>
      <c r="F212" s="173" t="str">
        <f t="shared" si="1"/>
        <v/>
      </c>
      <c r="G212" s="173" t="str">
        <f t="shared" si="2"/>
        <v/>
      </c>
    </row>
    <row r="213" spans="1:7" x14ac:dyDescent="0.25">
      <c r="A213" s="119" t="s">
        <v>716</v>
      </c>
      <c r="B213" s="140" t="s">
        <v>609</v>
      </c>
      <c r="C213" s="174" t="s">
        <v>83</v>
      </c>
      <c r="D213" s="177" t="s">
        <v>83</v>
      </c>
      <c r="E213" s="135"/>
      <c r="F213" s="173" t="str">
        <f t="shared" si="1"/>
        <v/>
      </c>
      <c r="G213" s="173" t="str">
        <f t="shared" si="2"/>
        <v/>
      </c>
    </row>
    <row r="214" spans="1:7" x14ac:dyDescent="0.25">
      <c r="A214" s="119" t="s">
        <v>717</v>
      </c>
      <c r="B214" s="149" t="s">
        <v>149</v>
      </c>
      <c r="C214" s="180">
        <f>SUM(C190:C213)</f>
        <v>5343.1932689999994</v>
      </c>
      <c r="D214" s="178">
        <f>SUM(D190:D213)</f>
        <v>0</v>
      </c>
      <c r="E214" s="135"/>
      <c r="F214" s="179">
        <f>SUM(F190:F213)</f>
        <v>1</v>
      </c>
      <c r="G214" s="179">
        <f>SUM(G190:G213)</f>
        <v>0</v>
      </c>
    </row>
    <row r="215" spans="1:7" ht="15" customHeight="1" x14ac:dyDescent="0.25">
      <c r="A215" s="130"/>
      <c r="B215" s="292" t="s">
        <v>718</v>
      </c>
      <c r="C215" s="130" t="s">
        <v>687</v>
      </c>
      <c r="D215" s="130" t="s">
        <v>688</v>
      </c>
      <c r="E215" s="137"/>
      <c r="F215" s="130" t="s">
        <v>516</v>
      </c>
      <c r="G215" s="130" t="s">
        <v>689</v>
      </c>
    </row>
    <row r="216" spans="1:7" x14ac:dyDescent="0.25">
      <c r="A216" s="119" t="s">
        <v>719</v>
      </c>
      <c r="B216" s="119" t="s">
        <v>720</v>
      </c>
      <c r="C216" s="151">
        <v>0.56620000000000004</v>
      </c>
      <c r="F216" s="176"/>
      <c r="G216" s="176"/>
    </row>
    <row r="217" spans="1:7" x14ac:dyDescent="0.25">
      <c r="F217" s="176"/>
      <c r="G217" s="176"/>
    </row>
    <row r="218" spans="1:7" x14ac:dyDescent="0.25">
      <c r="B218" s="140" t="s">
        <v>721</v>
      </c>
      <c r="F218" s="176"/>
      <c r="G218" s="176"/>
    </row>
    <row r="219" spans="1:7" x14ac:dyDescent="0.25">
      <c r="A219" s="119" t="s">
        <v>722</v>
      </c>
      <c r="B219" s="119" t="s">
        <v>723</v>
      </c>
      <c r="C219" s="174">
        <v>228.22781900000001</v>
      </c>
      <c r="D219" s="216" t="s">
        <v>1249</v>
      </c>
      <c r="F219" s="173">
        <f t="shared" ref="F219:F233" si="3">IF($C$227=0,"",IF(C219="[for completion]","",C219/$C$227))</f>
        <v>4.2713749533284939E-2</v>
      </c>
      <c r="G219" s="173" t="str">
        <f t="shared" ref="G219:G233" si="4">IF($D$227=0,"",IF(D219="[for completion]","",D219/$D$227))</f>
        <v/>
      </c>
    </row>
    <row r="220" spans="1:7" x14ac:dyDescent="0.25">
      <c r="A220" s="119" t="s">
        <v>724</v>
      </c>
      <c r="B220" s="119" t="s">
        <v>725</v>
      </c>
      <c r="C220" s="174">
        <v>438.48804899999999</v>
      </c>
      <c r="D220" s="216" t="s">
        <v>1249</v>
      </c>
      <c r="F220" s="173">
        <f t="shared" si="3"/>
        <v>8.2064792891548305E-2</v>
      </c>
      <c r="G220" s="173" t="str">
        <f t="shared" si="4"/>
        <v/>
      </c>
    </row>
    <row r="221" spans="1:7" x14ac:dyDescent="0.25">
      <c r="A221" s="119" t="s">
        <v>726</v>
      </c>
      <c r="B221" s="119" t="s">
        <v>727</v>
      </c>
      <c r="C221" s="174">
        <v>4676.4774010000001</v>
      </c>
      <c r="D221" s="216" t="s">
        <v>1249</v>
      </c>
      <c r="F221" s="173">
        <f t="shared" si="3"/>
        <v>0.87522145757516667</v>
      </c>
      <c r="G221" s="173" t="str">
        <f t="shared" si="4"/>
        <v/>
      </c>
    </row>
    <row r="222" spans="1:7" x14ac:dyDescent="0.25">
      <c r="A222" s="119" t="s">
        <v>728</v>
      </c>
      <c r="B222" s="119" t="s">
        <v>729</v>
      </c>
      <c r="C222" s="174" t="s">
        <v>83</v>
      </c>
      <c r="D222" s="177" t="s">
        <v>83</v>
      </c>
      <c r="F222" s="173" t="str">
        <f t="shared" si="3"/>
        <v/>
      </c>
      <c r="G222" s="173" t="str">
        <f t="shared" si="4"/>
        <v/>
      </c>
    </row>
    <row r="223" spans="1:7" x14ac:dyDescent="0.25">
      <c r="A223" s="119" t="s">
        <v>730</v>
      </c>
      <c r="B223" s="119" t="s">
        <v>731</v>
      </c>
      <c r="C223" s="174" t="s">
        <v>83</v>
      </c>
      <c r="D223" s="177" t="s">
        <v>83</v>
      </c>
      <c r="F223" s="173" t="str">
        <f t="shared" si="3"/>
        <v/>
      </c>
      <c r="G223" s="173" t="str">
        <f t="shared" si="4"/>
        <v/>
      </c>
    </row>
    <row r="224" spans="1:7" x14ac:dyDescent="0.25">
      <c r="A224" s="119" t="s">
        <v>732</v>
      </c>
      <c r="B224" s="119" t="s">
        <v>733</v>
      </c>
      <c r="C224" s="174" t="s">
        <v>83</v>
      </c>
      <c r="D224" s="177" t="s">
        <v>83</v>
      </c>
      <c r="F224" s="173" t="str">
        <f t="shared" si="3"/>
        <v/>
      </c>
      <c r="G224" s="173" t="str">
        <f t="shared" si="4"/>
        <v/>
      </c>
    </row>
    <row r="225" spans="1:7" x14ac:dyDescent="0.25">
      <c r="A225" s="119" t="s">
        <v>734</v>
      </c>
      <c r="B225" s="119" t="s">
        <v>735</v>
      </c>
      <c r="C225" s="174" t="s">
        <v>83</v>
      </c>
      <c r="D225" s="177" t="s">
        <v>83</v>
      </c>
      <c r="F225" s="173" t="str">
        <f t="shared" si="3"/>
        <v/>
      </c>
      <c r="G225" s="173" t="str">
        <f t="shared" si="4"/>
        <v/>
      </c>
    </row>
    <row r="226" spans="1:7" x14ac:dyDescent="0.25">
      <c r="A226" s="119" t="s">
        <v>736</v>
      </c>
      <c r="B226" s="119" t="s">
        <v>737</v>
      </c>
      <c r="C226" s="174" t="s">
        <v>83</v>
      </c>
      <c r="D226" s="177" t="s">
        <v>83</v>
      </c>
      <c r="F226" s="173" t="str">
        <f t="shared" si="3"/>
        <v/>
      </c>
      <c r="G226" s="173" t="str">
        <f t="shared" si="4"/>
        <v/>
      </c>
    </row>
    <row r="227" spans="1:7" x14ac:dyDescent="0.25">
      <c r="A227" s="119" t="s">
        <v>738</v>
      </c>
      <c r="B227" s="149" t="s">
        <v>149</v>
      </c>
      <c r="C227" s="174">
        <f>SUM(C219:C226)</f>
        <v>5343.1932690000003</v>
      </c>
      <c r="D227" s="177">
        <f>SUM(D219:D226)</f>
        <v>0</v>
      </c>
      <c r="F227" s="151">
        <f>SUM(F219:F226)</f>
        <v>0.99999999999999989</v>
      </c>
      <c r="G227" s="151">
        <f>SUM(G219:G226)</f>
        <v>0</v>
      </c>
    </row>
    <row r="228" spans="1:7" outlineLevel="1" x14ac:dyDescent="0.25">
      <c r="A228" s="119" t="s">
        <v>739</v>
      </c>
      <c r="B228" s="136" t="s">
        <v>740</v>
      </c>
      <c r="C228" s="174"/>
      <c r="D228" s="177"/>
      <c r="F228" s="173">
        <f t="shared" si="3"/>
        <v>0</v>
      </c>
      <c r="G228" s="173" t="str">
        <f t="shared" si="4"/>
        <v/>
      </c>
    </row>
    <row r="229" spans="1:7" outlineLevel="1" x14ac:dyDescent="0.25">
      <c r="A229" s="119" t="s">
        <v>741</v>
      </c>
      <c r="B229" s="136" t="s">
        <v>742</v>
      </c>
      <c r="C229" s="174"/>
      <c r="D229" s="177"/>
      <c r="F229" s="173">
        <f t="shared" si="3"/>
        <v>0</v>
      </c>
      <c r="G229" s="173" t="str">
        <f t="shared" si="4"/>
        <v/>
      </c>
    </row>
    <row r="230" spans="1:7" outlineLevel="1" x14ac:dyDescent="0.25">
      <c r="A230" s="119" t="s">
        <v>743</v>
      </c>
      <c r="B230" s="136" t="s">
        <v>744</v>
      </c>
      <c r="C230" s="174"/>
      <c r="D230" s="177"/>
      <c r="F230" s="173">
        <f t="shared" si="3"/>
        <v>0</v>
      </c>
      <c r="G230" s="173" t="str">
        <f t="shared" si="4"/>
        <v/>
      </c>
    </row>
    <row r="231" spans="1:7" outlineLevel="1" x14ac:dyDescent="0.25">
      <c r="A231" s="119" t="s">
        <v>745</v>
      </c>
      <c r="B231" s="136" t="s">
        <v>746</v>
      </c>
      <c r="C231" s="174"/>
      <c r="D231" s="177"/>
      <c r="F231" s="173">
        <f t="shared" si="3"/>
        <v>0</v>
      </c>
      <c r="G231" s="173" t="str">
        <f t="shared" si="4"/>
        <v/>
      </c>
    </row>
    <row r="232" spans="1:7" outlineLevel="1" x14ac:dyDescent="0.25">
      <c r="A232" s="119" t="s">
        <v>747</v>
      </c>
      <c r="B232" s="136" t="s">
        <v>748</v>
      </c>
      <c r="C232" s="174"/>
      <c r="D232" s="177"/>
      <c r="F232" s="173">
        <f t="shared" si="3"/>
        <v>0</v>
      </c>
      <c r="G232" s="173" t="str">
        <f t="shared" si="4"/>
        <v/>
      </c>
    </row>
    <row r="233" spans="1:7" outlineLevel="1" x14ac:dyDescent="0.25">
      <c r="A233" s="119" t="s">
        <v>749</v>
      </c>
      <c r="B233" s="136" t="s">
        <v>750</v>
      </c>
      <c r="C233" s="174"/>
      <c r="D233" s="177"/>
      <c r="F233" s="173">
        <f t="shared" si="3"/>
        <v>0</v>
      </c>
      <c r="G233" s="173" t="str">
        <f t="shared" si="4"/>
        <v/>
      </c>
    </row>
    <row r="234" spans="1:7" outlineLevel="1" x14ac:dyDescent="0.25">
      <c r="A234" s="119" t="s">
        <v>751</v>
      </c>
      <c r="B234" s="136"/>
      <c r="F234" s="173"/>
      <c r="G234" s="173"/>
    </row>
    <row r="235" spans="1:7" outlineLevel="1" x14ac:dyDescent="0.25">
      <c r="A235" s="119" t="s">
        <v>752</v>
      </c>
      <c r="B235" s="136"/>
      <c r="F235" s="173"/>
      <c r="G235" s="173"/>
    </row>
    <row r="236" spans="1:7" outlineLevel="1" x14ac:dyDescent="0.25">
      <c r="A236" s="119" t="s">
        <v>753</v>
      </c>
      <c r="B236" s="136"/>
      <c r="F236" s="173"/>
      <c r="G236" s="173"/>
    </row>
    <row r="237" spans="1:7" ht="15" customHeight="1" x14ac:dyDescent="0.25">
      <c r="A237" s="130"/>
      <c r="B237" s="292" t="s">
        <v>754</v>
      </c>
      <c r="C237" s="130" t="s">
        <v>687</v>
      </c>
      <c r="D237" s="130" t="s">
        <v>688</v>
      </c>
      <c r="E237" s="137"/>
      <c r="F237" s="130" t="s">
        <v>516</v>
      </c>
      <c r="G237" s="130" t="s">
        <v>689</v>
      </c>
    </row>
    <row r="238" spans="1:7" x14ac:dyDescent="0.25">
      <c r="A238" s="119" t="s">
        <v>755</v>
      </c>
      <c r="B238" s="119" t="s">
        <v>720</v>
      </c>
      <c r="C238" s="151" t="s">
        <v>1243</v>
      </c>
      <c r="F238" s="176"/>
      <c r="G238" s="176"/>
    </row>
    <row r="239" spans="1:7" x14ac:dyDescent="0.25">
      <c r="F239" s="176"/>
      <c r="G239" s="176"/>
    </row>
    <row r="240" spans="1:7" x14ac:dyDescent="0.25">
      <c r="B240" s="140" t="s">
        <v>721</v>
      </c>
      <c r="F240" s="176"/>
      <c r="G240" s="176"/>
    </row>
    <row r="241" spans="1:7" x14ac:dyDescent="0.25">
      <c r="A241" s="119" t="s">
        <v>756</v>
      </c>
      <c r="B241" s="119" t="s">
        <v>723</v>
      </c>
      <c r="C241" s="235" t="s">
        <v>1243</v>
      </c>
      <c r="D241" s="235" t="s">
        <v>1243</v>
      </c>
      <c r="F241" s="173" t="str">
        <f>IF($C$249=0,"",IF(C241="[Mark as ND1 if not relevant]","",C241/$C$249))</f>
        <v/>
      </c>
      <c r="G241" s="173" t="str">
        <f>IF($D$249=0,"",IF(D241="[Mark as ND1 if not relevant]","",D241/$D$249))</f>
        <v/>
      </c>
    </row>
    <row r="242" spans="1:7" x14ac:dyDescent="0.25">
      <c r="A242" s="119" t="s">
        <v>757</v>
      </c>
      <c r="B242" s="119" t="s">
        <v>725</v>
      </c>
      <c r="C242" s="235" t="s">
        <v>1243</v>
      </c>
      <c r="D242" s="235" t="s">
        <v>1243</v>
      </c>
      <c r="F242" s="173" t="str">
        <f t="shared" ref="F242:F248" si="5">IF($C$249=0,"",IF(C242="[Mark as ND1 if not relevant]","",C242/$C$249))</f>
        <v/>
      </c>
      <c r="G242" s="173" t="str">
        <f t="shared" ref="G242:G248" si="6">IF($D$249=0,"",IF(D242="[Mark as ND1 if not relevant]","",D242/$D$249))</f>
        <v/>
      </c>
    </row>
    <row r="243" spans="1:7" x14ac:dyDescent="0.25">
      <c r="A243" s="119" t="s">
        <v>758</v>
      </c>
      <c r="B243" s="119" t="s">
        <v>727</v>
      </c>
      <c r="C243" s="235" t="s">
        <v>1243</v>
      </c>
      <c r="D243" s="235" t="s">
        <v>1243</v>
      </c>
      <c r="F243" s="173" t="str">
        <f t="shared" si="5"/>
        <v/>
      </c>
      <c r="G243" s="173" t="str">
        <f t="shared" si="6"/>
        <v/>
      </c>
    </row>
    <row r="244" spans="1:7" x14ac:dyDescent="0.25">
      <c r="A244" s="119" t="s">
        <v>759</v>
      </c>
      <c r="B244" s="119" t="s">
        <v>729</v>
      </c>
      <c r="C244" s="235" t="s">
        <v>1243</v>
      </c>
      <c r="D244" s="235" t="s">
        <v>1243</v>
      </c>
      <c r="F244" s="173" t="str">
        <f t="shared" si="5"/>
        <v/>
      </c>
      <c r="G244" s="173" t="str">
        <f t="shared" si="6"/>
        <v/>
      </c>
    </row>
    <row r="245" spans="1:7" x14ac:dyDescent="0.25">
      <c r="A245" s="119" t="s">
        <v>760</v>
      </c>
      <c r="B245" s="119" t="s">
        <v>731</v>
      </c>
      <c r="C245" s="235" t="s">
        <v>1243</v>
      </c>
      <c r="D245" s="235" t="s">
        <v>1243</v>
      </c>
      <c r="F245" s="173" t="str">
        <f t="shared" si="5"/>
        <v/>
      </c>
      <c r="G245" s="173" t="str">
        <f t="shared" si="6"/>
        <v/>
      </c>
    </row>
    <row r="246" spans="1:7" x14ac:dyDescent="0.25">
      <c r="A246" s="119" t="s">
        <v>761</v>
      </c>
      <c r="B246" s="119" t="s">
        <v>733</v>
      </c>
      <c r="C246" s="235" t="s">
        <v>1243</v>
      </c>
      <c r="D246" s="235" t="s">
        <v>1243</v>
      </c>
      <c r="F246" s="173" t="str">
        <f t="shared" si="5"/>
        <v/>
      </c>
      <c r="G246" s="173" t="str">
        <f t="shared" si="6"/>
        <v/>
      </c>
    </row>
    <row r="247" spans="1:7" x14ac:dyDescent="0.25">
      <c r="A247" s="119" t="s">
        <v>762</v>
      </c>
      <c r="B247" s="119" t="s">
        <v>735</v>
      </c>
      <c r="C247" s="235" t="s">
        <v>1243</v>
      </c>
      <c r="D247" s="235" t="s">
        <v>1243</v>
      </c>
      <c r="F247" s="173" t="str">
        <f t="shared" si="5"/>
        <v/>
      </c>
      <c r="G247" s="173" t="str">
        <f t="shared" si="6"/>
        <v/>
      </c>
    </row>
    <row r="248" spans="1:7" x14ac:dyDescent="0.25">
      <c r="A248" s="119" t="s">
        <v>763</v>
      </c>
      <c r="B248" s="119" t="s">
        <v>737</v>
      </c>
      <c r="C248" s="235" t="s">
        <v>1243</v>
      </c>
      <c r="D248" s="235" t="s">
        <v>1243</v>
      </c>
      <c r="F248" s="173" t="str">
        <f t="shared" si="5"/>
        <v/>
      </c>
      <c r="G248" s="173" t="str">
        <f t="shared" si="6"/>
        <v/>
      </c>
    </row>
    <row r="249" spans="1:7" x14ac:dyDescent="0.25">
      <c r="A249" s="119" t="s">
        <v>764</v>
      </c>
      <c r="B249" s="149" t="s">
        <v>149</v>
      </c>
      <c r="C249" s="174">
        <f>SUM(C241:C248)</f>
        <v>0</v>
      </c>
      <c r="D249" s="177">
        <f>SUM(D241:D248)</f>
        <v>0</v>
      </c>
      <c r="F249" s="151">
        <f>SUM(F241:F248)</f>
        <v>0</v>
      </c>
      <c r="G249" s="151">
        <f>SUM(G241:G248)</f>
        <v>0</v>
      </c>
    </row>
    <row r="250" spans="1:7" outlineLevel="1" x14ac:dyDescent="0.25">
      <c r="A250" s="119" t="s">
        <v>765</v>
      </c>
      <c r="B250" s="136" t="s">
        <v>740</v>
      </c>
      <c r="C250" s="174"/>
      <c r="D250" s="177"/>
      <c r="F250" s="173" t="str">
        <f t="shared" ref="F250:F255" si="7">IF($C$249=0,"",IF(C250="[for completion]","",C250/$C$249))</f>
        <v/>
      </c>
      <c r="G250" s="173" t="str">
        <f t="shared" ref="G250:G255" si="8">IF($D$249=0,"",IF(D250="[for completion]","",D250/$D$249))</f>
        <v/>
      </c>
    </row>
    <row r="251" spans="1:7" outlineLevel="1" x14ac:dyDescent="0.25">
      <c r="A251" s="119" t="s">
        <v>766</v>
      </c>
      <c r="B251" s="136" t="s">
        <v>742</v>
      </c>
      <c r="C251" s="174"/>
      <c r="D251" s="177"/>
      <c r="F251" s="173" t="str">
        <f t="shared" si="7"/>
        <v/>
      </c>
      <c r="G251" s="173" t="str">
        <f t="shared" si="8"/>
        <v/>
      </c>
    </row>
    <row r="252" spans="1:7" outlineLevel="1" x14ac:dyDescent="0.25">
      <c r="A252" s="119" t="s">
        <v>767</v>
      </c>
      <c r="B252" s="136" t="s">
        <v>744</v>
      </c>
      <c r="C252" s="174"/>
      <c r="D252" s="177"/>
      <c r="F252" s="173" t="str">
        <f t="shared" si="7"/>
        <v/>
      </c>
      <c r="G252" s="173" t="str">
        <f t="shared" si="8"/>
        <v/>
      </c>
    </row>
    <row r="253" spans="1:7" outlineLevel="1" x14ac:dyDescent="0.25">
      <c r="A253" s="119" t="s">
        <v>768</v>
      </c>
      <c r="B253" s="136" t="s">
        <v>746</v>
      </c>
      <c r="C253" s="174"/>
      <c r="D253" s="177"/>
      <c r="F253" s="173" t="str">
        <f t="shared" si="7"/>
        <v/>
      </c>
      <c r="G253" s="173" t="str">
        <f t="shared" si="8"/>
        <v/>
      </c>
    </row>
    <row r="254" spans="1:7" outlineLevel="1" x14ac:dyDescent="0.25">
      <c r="A254" s="119" t="s">
        <v>769</v>
      </c>
      <c r="B254" s="136" t="s">
        <v>748</v>
      </c>
      <c r="C254" s="174"/>
      <c r="D254" s="177"/>
      <c r="F254" s="173" t="str">
        <f t="shared" si="7"/>
        <v/>
      </c>
      <c r="G254" s="173" t="str">
        <f t="shared" si="8"/>
        <v/>
      </c>
    </row>
    <row r="255" spans="1:7" outlineLevel="1" x14ac:dyDescent="0.25">
      <c r="A255" s="119" t="s">
        <v>770</v>
      </c>
      <c r="B255" s="136" t="s">
        <v>750</v>
      </c>
      <c r="C255" s="174"/>
      <c r="D255" s="177"/>
      <c r="F255" s="173" t="str">
        <f t="shared" si="7"/>
        <v/>
      </c>
      <c r="G255" s="173" t="str">
        <f t="shared" si="8"/>
        <v/>
      </c>
    </row>
    <row r="256" spans="1:7" outlineLevel="1" x14ac:dyDescent="0.25">
      <c r="A256" s="119" t="s">
        <v>771</v>
      </c>
      <c r="B256" s="136"/>
      <c r="F256" s="133"/>
      <c r="G256" s="133"/>
    </row>
    <row r="257" spans="1:14" outlineLevel="1" x14ac:dyDescent="0.25">
      <c r="A257" s="119" t="s">
        <v>772</v>
      </c>
      <c r="B257" s="136"/>
      <c r="F257" s="133"/>
      <c r="G257" s="133"/>
    </row>
    <row r="258" spans="1:14" outlineLevel="1" x14ac:dyDescent="0.25">
      <c r="A258" s="119" t="s">
        <v>773</v>
      </c>
      <c r="B258" s="136"/>
      <c r="F258" s="133"/>
      <c r="G258" s="133"/>
    </row>
    <row r="259" spans="1:14" ht="15" customHeight="1" x14ac:dyDescent="0.25">
      <c r="A259" s="130"/>
      <c r="B259" s="292" t="s">
        <v>774</v>
      </c>
      <c r="C259" s="130" t="s">
        <v>516</v>
      </c>
      <c r="D259" s="130"/>
      <c r="E259" s="137"/>
      <c r="F259" s="130"/>
      <c r="G259" s="130"/>
    </row>
    <row r="260" spans="1:14" x14ac:dyDescent="0.25">
      <c r="A260" s="119" t="s">
        <v>775</v>
      </c>
      <c r="B260" s="119" t="s">
        <v>776</v>
      </c>
      <c r="C260" s="151">
        <v>1.269335893079034E-3</v>
      </c>
      <c r="E260" s="135"/>
      <c r="F260" s="135"/>
      <c r="G260" s="135"/>
    </row>
    <row r="261" spans="1:14" x14ac:dyDescent="0.25">
      <c r="A261" s="119" t="s">
        <v>777</v>
      </c>
      <c r="B261" s="119" t="s">
        <v>778</v>
      </c>
      <c r="C261" s="151" t="s">
        <v>83</v>
      </c>
      <c r="E261" s="135"/>
      <c r="F261" s="135"/>
    </row>
    <row r="262" spans="1:14" x14ac:dyDescent="0.25">
      <c r="A262" s="119" t="s">
        <v>779</v>
      </c>
      <c r="B262" s="119" t="s">
        <v>780</v>
      </c>
      <c r="C262" s="151" t="s">
        <v>83</v>
      </c>
      <c r="E262" s="135"/>
      <c r="F262" s="135"/>
    </row>
    <row r="263" spans="1:14" s="233" customFormat="1" x14ac:dyDescent="0.25">
      <c r="A263" s="234" t="s">
        <v>781</v>
      </c>
      <c r="B263" s="234" t="s">
        <v>2363</v>
      </c>
      <c r="C263" s="235" t="s">
        <v>83</v>
      </c>
      <c r="D263" s="234"/>
      <c r="E263" s="199"/>
      <c r="F263" s="199"/>
      <c r="G263" s="232"/>
    </row>
    <row r="264" spans="1:14" x14ac:dyDescent="0.25">
      <c r="A264" s="234" t="s">
        <v>1266</v>
      </c>
      <c r="B264" s="140" t="s">
        <v>1260</v>
      </c>
      <c r="C264" s="151" t="s">
        <v>83</v>
      </c>
      <c r="D264" s="146"/>
      <c r="E264" s="146"/>
      <c r="F264" s="147"/>
      <c r="G264" s="147"/>
      <c r="H264" s="114"/>
      <c r="I264" s="119"/>
      <c r="J264" s="119"/>
      <c r="K264" s="119"/>
      <c r="L264" s="114"/>
      <c r="M264" s="114"/>
      <c r="N264" s="114"/>
    </row>
    <row r="265" spans="1:14" x14ac:dyDescent="0.25">
      <c r="A265" s="234" t="s">
        <v>2364</v>
      </c>
      <c r="B265" s="119" t="s">
        <v>147</v>
      </c>
      <c r="C265" s="151">
        <f>1 - C260</f>
        <v>0.99873066410692102</v>
      </c>
      <c r="E265" s="135"/>
      <c r="F265" s="135"/>
    </row>
    <row r="266" spans="1:14" outlineLevel="1" x14ac:dyDescent="0.25">
      <c r="A266" s="119" t="s">
        <v>782</v>
      </c>
      <c r="B266" s="136" t="s">
        <v>784</v>
      </c>
      <c r="C266" s="181"/>
      <c r="E266" s="135"/>
      <c r="F266" s="135"/>
    </row>
    <row r="267" spans="1:14" outlineLevel="1" x14ac:dyDescent="0.25">
      <c r="A267" s="234" t="s">
        <v>783</v>
      </c>
      <c r="B267" s="136" t="s">
        <v>786</v>
      </c>
      <c r="C267" s="151">
        <v>0.96593423523419253</v>
      </c>
      <c r="E267" s="135"/>
      <c r="F267" s="135"/>
    </row>
    <row r="268" spans="1:14" outlineLevel="1" x14ac:dyDescent="0.25">
      <c r="A268" s="234" t="s">
        <v>785</v>
      </c>
      <c r="B268" s="136" t="s">
        <v>788</v>
      </c>
      <c r="C268" s="151">
        <v>0</v>
      </c>
      <c r="E268" s="135"/>
      <c r="F268" s="135"/>
    </row>
    <row r="269" spans="1:14" outlineLevel="1" x14ac:dyDescent="0.25">
      <c r="A269" s="234" t="s">
        <v>787</v>
      </c>
      <c r="B269" s="136" t="s">
        <v>790</v>
      </c>
      <c r="C269" s="151">
        <v>8.0664123175290666E-4</v>
      </c>
      <c r="E269" s="135"/>
      <c r="F269" s="135"/>
    </row>
    <row r="270" spans="1:14" outlineLevel="1" x14ac:dyDescent="0.25">
      <c r="A270" s="234" t="s">
        <v>789</v>
      </c>
      <c r="B270" s="136" t="s">
        <v>151</v>
      </c>
      <c r="C270" s="151"/>
      <c r="E270" s="135"/>
      <c r="F270" s="135"/>
    </row>
    <row r="271" spans="1:14" outlineLevel="1" x14ac:dyDescent="0.25">
      <c r="A271" s="234" t="s">
        <v>791</v>
      </c>
      <c r="B271" s="136" t="s">
        <v>151</v>
      </c>
      <c r="C271" s="151"/>
      <c r="E271" s="135"/>
      <c r="F271" s="135"/>
    </row>
    <row r="272" spans="1:14" outlineLevel="1" x14ac:dyDescent="0.25">
      <c r="A272" s="234" t="s">
        <v>792</v>
      </c>
      <c r="B272" s="136" t="s">
        <v>151</v>
      </c>
      <c r="C272" s="151"/>
      <c r="E272" s="135"/>
      <c r="F272" s="135"/>
    </row>
    <row r="273" spans="1:7" outlineLevel="1" x14ac:dyDescent="0.25">
      <c r="A273" s="234" t="s">
        <v>793</v>
      </c>
      <c r="B273" s="136" t="s">
        <v>151</v>
      </c>
      <c r="C273" s="151"/>
      <c r="E273" s="135"/>
      <c r="F273" s="135"/>
    </row>
    <row r="274" spans="1:7" outlineLevel="1" x14ac:dyDescent="0.25">
      <c r="A274" s="234" t="s">
        <v>794</v>
      </c>
      <c r="B274" s="136" t="s">
        <v>151</v>
      </c>
      <c r="C274" s="151"/>
      <c r="E274" s="135"/>
      <c r="F274" s="135"/>
    </row>
    <row r="275" spans="1:7" outlineLevel="1" x14ac:dyDescent="0.25">
      <c r="A275" s="234" t="s">
        <v>795</v>
      </c>
      <c r="B275" s="136" t="s">
        <v>151</v>
      </c>
      <c r="C275" s="151"/>
      <c r="E275" s="135"/>
      <c r="F275" s="135"/>
    </row>
    <row r="276" spans="1:7" ht="15" customHeight="1" x14ac:dyDescent="0.25">
      <c r="A276" s="130"/>
      <c r="B276" s="292" t="s">
        <v>796</v>
      </c>
      <c r="C276" s="130" t="s">
        <v>516</v>
      </c>
      <c r="D276" s="130"/>
      <c r="E276" s="137"/>
      <c r="F276" s="130"/>
      <c r="G276" s="132"/>
    </row>
    <row r="277" spans="1:7" x14ac:dyDescent="0.25">
      <c r="A277" s="119" t="s">
        <v>7</v>
      </c>
      <c r="B277" s="119" t="s">
        <v>1261</v>
      </c>
      <c r="C277" s="235" t="s">
        <v>1243</v>
      </c>
      <c r="E277" s="114"/>
      <c r="F277" s="114"/>
    </row>
    <row r="278" spans="1:7" x14ac:dyDescent="0.25">
      <c r="A278" s="119" t="s">
        <v>797</v>
      </c>
      <c r="B278" s="119" t="s">
        <v>798</v>
      </c>
      <c r="C278" s="235" t="s">
        <v>1243</v>
      </c>
      <c r="E278" s="114"/>
      <c r="F278" s="114"/>
    </row>
    <row r="279" spans="1:7" x14ac:dyDescent="0.25">
      <c r="A279" s="119" t="s">
        <v>799</v>
      </c>
      <c r="B279" s="119" t="s">
        <v>147</v>
      </c>
      <c r="C279" s="235" t="s">
        <v>1243</v>
      </c>
      <c r="E279" s="114"/>
      <c r="F279" s="114"/>
    </row>
    <row r="280" spans="1:7" outlineLevel="1" x14ac:dyDescent="0.25">
      <c r="A280" s="119" t="s">
        <v>800</v>
      </c>
      <c r="C280" s="151"/>
      <c r="E280" s="114"/>
      <c r="F280" s="114"/>
    </row>
    <row r="281" spans="1:7" outlineLevel="1" x14ac:dyDescent="0.25">
      <c r="A281" s="119" t="s">
        <v>801</v>
      </c>
      <c r="C281" s="151"/>
      <c r="E281" s="114"/>
      <c r="F281" s="114"/>
    </row>
    <row r="282" spans="1:7" outlineLevel="1" x14ac:dyDescent="0.25">
      <c r="A282" s="119" t="s">
        <v>802</v>
      </c>
      <c r="C282" s="151"/>
      <c r="E282" s="114"/>
      <c r="F282" s="114"/>
    </row>
    <row r="283" spans="1:7" outlineLevel="1" x14ac:dyDescent="0.25">
      <c r="A283" s="119" t="s">
        <v>803</v>
      </c>
      <c r="C283" s="151"/>
      <c r="E283" s="114"/>
      <c r="F283" s="114"/>
    </row>
    <row r="284" spans="1:7" outlineLevel="1" x14ac:dyDescent="0.25">
      <c r="A284" s="119" t="s">
        <v>804</v>
      </c>
      <c r="C284" s="151"/>
      <c r="E284" s="114"/>
      <c r="F284" s="114"/>
    </row>
    <row r="285" spans="1:7" outlineLevel="1" x14ac:dyDescent="0.25">
      <c r="A285" s="119" t="s">
        <v>805</v>
      </c>
      <c r="C285" s="151"/>
      <c r="E285" s="114"/>
      <c r="F285" s="114"/>
    </row>
    <row r="286" spans="1:7" s="183" customFormat="1" x14ac:dyDescent="0.25">
      <c r="A286" s="131"/>
      <c r="B286" s="131" t="s">
        <v>2473</v>
      </c>
      <c r="C286" s="131" t="s">
        <v>114</v>
      </c>
      <c r="D286" s="131" t="s">
        <v>1537</v>
      </c>
      <c r="E286" s="131"/>
      <c r="F286" s="131" t="s">
        <v>516</v>
      </c>
      <c r="G286" s="131" t="s">
        <v>1796</v>
      </c>
    </row>
    <row r="287" spans="1:7" s="183" customFormat="1" x14ac:dyDescent="0.25">
      <c r="A287" s="300" t="s">
        <v>1896</v>
      </c>
      <c r="B287" s="222" t="s">
        <v>3281</v>
      </c>
      <c r="C287" s="221" t="s">
        <v>83</v>
      </c>
      <c r="D287" s="221" t="s">
        <v>83</v>
      </c>
      <c r="E287" s="223"/>
      <c r="F287" s="213" t="str">
        <f>IF($C$305=0,"",IF(C287="[For completion]","",C287/$C$305))</f>
        <v/>
      </c>
      <c r="G287" s="213" t="str">
        <f>IF($D$305=0,"",IF(D287="[For completion]","",D287/$D$305))</f>
        <v/>
      </c>
    </row>
    <row r="288" spans="1:7" s="183" customFormat="1" x14ac:dyDescent="0.25">
      <c r="A288" s="300" t="s">
        <v>1897</v>
      </c>
      <c r="B288" s="222" t="s">
        <v>3282</v>
      </c>
      <c r="C288" s="221" t="s">
        <v>83</v>
      </c>
      <c r="D288" s="221" t="s">
        <v>83</v>
      </c>
      <c r="E288" s="223"/>
      <c r="F288" s="213" t="str">
        <f t="shared" ref="F288:F304" si="9">IF($C$305=0,"",IF(C288="[For completion]","",C288/$C$305))</f>
        <v/>
      </c>
      <c r="G288" s="213" t="str">
        <f t="shared" ref="G288:G304" si="10">IF($D$305=0,"",IF(D288="[For completion]","",D288/$D$305))</f>
        <v/>
      </c>
    </row>
    <row r="289" spans="1:7" s="183" customFormat="1" x14ac:dyDescent="0.25">
      <c r="A289" s="300" t="s">
        <v>1898</v>
      </c>
      <c r="B289" s="222" t="s">
        <v>3283</v>
      </c>
      <c r="C289" s="221" t="s">
        <v>83</v>
      </c>
      <c r="D289" s="221" t="s">
        <v>83</v>
      </c>
      <c r="E289" s="223"/>
      <c r="F289" s="213" t="str">
        <f t="shared" si="9"/>
        <v/>
      </c>
      <c r="G289" s="213" t="str">
        <f t="shared" si="10"/>
        <v/>
      </c>
    </row>
    <row r="290" spans="1:7" s="183" customFormat="1" x14ac:dyDescent="0.25">
      <c r="A290" s="300" t="s">
        <v>1899</v>
      </c>
      <c r="B290" s="222" t="s">
        <v>3284</v>
      </c>
      <c r="C290" s="221" t="s">
        <v>83</v>
      </c>
      <c r="D290" s="221" t="s">
        <v>83</v>
      </c>
      <c r="E290" s="223"/>
      <c r="F290" s="213" t="str">
        <f t="shared" si="9"/>
        <v/>
      </c>
      <c r="G290" s="213" t="str">
        <f t="shared" si="10"/>
        <v/>
      </c>
    </row>
    <row r="291" spans="1:7" s="183" customFormat="1" x14ac:dyDescent="0.25">
      <c r="A291" s="300" t="s">
        <v>1900</v>
      </c>
      <c r="B291" s="222" t="s">
        <v>3285</v>
      </c>
      <c r="C291" s="221" t="s">
        <v>83</v>
      </c>
      <c r="D291" s="221" t="s">
        <v>83</v>
      </c>
      <c r="E291" s="223"/>
      <c r="F291" s="213" t="str">
        <f t="shared" si="9"/>
        <v/>
      </c>
      <c r="G291" s="213" t="str">
        <f t="shared" si="10"/>
        <v/>
      </c>
    </row>
    <row r="292" spans="1:7" s="183" customFormat="1" x14ac:dyDescent="0.25">
      <c r="A292" s="300" t="s">
        <v>1901</v>
      </c>
      <c r="B292" s="222" t="s">
        <v>3286</v>
      </c>
      <c r="C292" s="221" t="s">
        <v>83</v>
      </c>
      <c r="D292" s="221" t="s">
        <v>83</v>
      </c>
      <c r="E292" s="223"/>
      <c r="F292" s="213" t="str">
        <f t="shared" si="9"/>
        <v/>
      </c>
      <c r="G292" s="213" t="str">
        <f t="shared" si="10"/>
        <v/>
      </c>
    </row>
    <row r="293" spans="1:7" s="183" customFormat="1" x14ac:dyDescent="0.25">
      <c r="A293" s="300" t="s">
        <v>1902</v>
      </c>
      <c r="B293" s="222" t="s">
        <v>3287</v>
      </c>
      <c r="C293" s="221" t="s">
        <v>83</v>
      </c>
      <c r="D293" s="221" t="s">
        <v>83</v>
      </c>
      <c r="E293" s="223"/>
      <c r="F293" s="213" t="str">
        <f t="shared" si="9"/>
        <v/>
      </c>
      <c r="G293" s="213" t="str">
        <f t="shared" si="10"/>
        <v/>
      </c>
    </row>
    <row r="294" spans="1:7" s="183" customFormat="1" x14ac:dyDescent="0.25">
      <c r="A294" s="300" t="s">
        <v>1903</v>
      </c>
      <c r="B294" s="222" t="s">
        <v>3288</v>
      </c>
      <c r="C294" s="221" t="s">
        <v>83</v>
      </c>
      <c r="D294" s="221" t="s">
        <v>83</v>
      </c>
      <c r="E294" s="223"/>
      <c r="F294" s="213" t="str">
        <f t="shared" si="9"/>
        <v/>
      </c>
      <c r="G294" s="213" t="str">
        <f t="shared" si="10"/>
        <v/>
      </c>
    </row>
    <row r="295" spans="1:7" s="183" customFormat="1" x14ac:dyDescent="0.25">
      <c r="A295" s="300" t="s">
        <v>1904</v>
      </c>
      <c r="B295" s="240" t="s">
        <v>3289</v>
      </c>
      <c r="C295" s="221" t="s">
        <v>83</v>
      </c>
      <c r="D295" s="221" t="s">
        <v>83</v>
      </c>
      <c r="E295" s="223"/>
      <c r="F295" s="213" t="str">
        <f t="shared" si="9"/>
        <v/>
      </c>
      <c r="G295" s="213" t="str">
        <f t="shared" si="10"/>
        <v/>
      </c>
    </row>
    <row r="296" spans="1:7" s="183" customFormat="1" x14ac:dyDescent="0.25">
      <c r="A296" s="300" t="s">
        <v>1905</v>
      </c>
      <c r="B296" s="222" t="s">
        <v>609</v>
      </c>
      <c r="C296" s="221" t="s">
        <v>83</v>
      </c>
      <c r="D296" s="221" t="s">
        <v>83</v>
      </c>
      <c r="E296" s="223"/>
      <c r="F296" s="213" t="str">
        <f t="shared" si="9"/>
        <v/>
      </c>
      <c r="G296" s="213" t="str">
        <f t="shared" si="10"/>
        <v/>
      </c>
    </row>
    <row r="297" spans="1:7" s="183" customFormat="1" x14ac:dyDescent="0.25">
      <c r="A297" s="300" t="s">
        <v>1906</v>
      </c>
      <c r="B297" s="222" t="s">
        <v>609</v>
      </c>
      <c r="C297" s="221" t="s">
        <v>83</v>
      </c>
      <c r="D297" s="221" t="s">
        <v>83</v>
      </c>
      <c r="E297" s="223"/>
      <c r="F297" s="213" t="str">
        <f t="shared" si="9"/>
        <v/>
      </c>
      <c r="G297" s="213" t="str">
        <f t="shared" si="10"/>
        <v/>
      </c>
    </row>
    <row r="298" spans="1:7" s="183" customFormat="1" x14ac:dyDescent="0.25">
      <c r="A298" s="300" t="s">
        <v>1907</v>
      </c>
      <c r="B298" s="222" t="s">
        <v>609</v>
      </c>
      <c r="C298" s="221" t="s">
        <v>83</v>
      </c>
      <c r="D298" s="221" t="s">
        <v>83</v>
      </c>
      <c r="E298" s="223"/>
      <c r="F298" s="213" t="str">
        <f t="shared" si="9"/>
        <v/>
      </c>
      <c r="G298" s="213" t="str">
        <f t="shared" si="10"/>
        <v/>
      </c>
    </row>
    <row r="299" spans="1:7" s="183" customFormat="1" x14ac:dyDescent="0.25">
      <c r="A299" s="300" t="s">
        <v>1908</v>
      </c>
      <c r="B299" s="222" t="s">
        <v>609</v>
      </c>
      <c r="C299" s="221" t="s">
        <v>83</v>
      </c>
      <c r="D299" s="221" t="s">
        <v>83</v>
      </c>
      <c r="E299" s="223"/>
      <c r="F299" s="213" t="str">
        <f t="shared" si="9"/>
        <v/>
      </c>
      <c r="G299" s="213" t="str">
        <f t="shared" si="10"/>
        <v/>
      </c>
    </row>
    <row r="300" spans="1:7" s="183" customFormat="1" x14ac:dyDescent="0.25">
      <c r="A300" s="300" t="s">
        <v>1909</v>
      </c>
      <c r="B300" s="222" t="s">
        <v>609</v>
      </c>
      <c r="C300" s="221" t="s">
        <v>83</v>
      </c>
      <c r="D300" s="221" t="s">
        <v>83</v>
      </c>
      <c r="E300" s="223"/>
      <c r="F300" s="213" t="str">
        <f t="shared" si="9"/>
        <v/>
      </c>
      <c r="G300" s="213" t="str">
        <f t="shared" si="10"/>
        <v/>
      </c>
    </row>
    <row r="301" spans="1:7" s="183" customFormat="1" x14ac:dyDescent="0.25">
      <c r="A301" s="300" t="s">
        <v>1910</v>
      </c>
      <c r="B301" s="222" t="s">
        <v>609</v>
      </c>
      <c r="C301" s="221" t="s">
        <v>83</v>
      </c>
      <c r="D301" s="221" t="s">
        <v>83</v>
      </c>
      <c r="E301" s="223"/>
      <c r="F301" s="213" t="str">
        <f t="shared" si="9"/>
        <v/>
      </c>
      <c r="G301" s="213" t="str">
        <f t="shared" si="10"/>
        <v/>
      </c>
    </row>
    <row r="302" spans="1:7" s="183" customFormat="1" x14ac:dyDescent="0.25">
      <c r="A302" s="300" t="s">
        <v>1911</v>
      </c>
      <c r="B302" s="222" t="s">
        <v>609</v>
      </c>
      <c r="C302" s="221" t="s">
        <v>83</v>
      </c>
      <c r="D302" s="221" t="s">
        <v>83</v>
      </c>
      <c r="E302" s="223"/>
      <c r="F302" s="213" t="str">
        <f t="shared" si="9"/>
        <v/>
      </c>
      <c r="G302" s="213" t="str">
        <f t="shared" si="10"/>
        <v/>
      </c>
    </row>
    <row r="303" spans="1:7" s="183" customFormat="1" x14ac:dyDescent="0.25">
      <c r="A303" s="300" t="s">
        <v>1912</v>
      </c>
      <c r="B303" s="222" t="s">
        <v>609</v>
      </c>
      <c r="C303" s="221" t="s">
        <v>83</v>
      </c>
      <c r="D303" s="221" t="s">
        <v>83</v>
      </c>
      <c r="E303" s="223"/>
      <c r="F303" s="213" t="str">
        <f t="shared" si="9"/>
        <v/>
      </c>
      <c r="G303" s="213" t="str">
        <f t="shared" si="10"/>
        <v/>
      </c>
    </row>
    <row r="304" spans="1:7" s="183" customFormat="1" x14ac:dyDescent="0.25">
      <c r="A304" s="300" t="s">
        <v>1913</v>
      </c>
      <c r="B304" s="222" t="s">
        <v>1953</v>
      </c>
      <c r="C304" s="221" t="s">
        <v>83</v>
      </c>
      <c r="D304" s="221" t="s">
        <v>83</v>
      </c>
      <c r="E304" s="223"/>
      <c r="F304" s="213" t="str">
        <f t="shared" si="9"/>
        <v/>
      </c>
      <c r="G304" s="213" t="str">
        <f t="shared" si="10"/>
        <v/>
      </c>
    </row>
    <row r="305" spans="1:7" s="183" customFormat="1" x14ac:dyDescent="0.25">
      <c r="A305" s="300" t="s">
        <v>1914</v>
      </c>
      <c r="B305" s="222" t="s">
        <v>149</v>
      </c>
      <c r="C305" s="221">
        <f>SUM(C287:C304)</f>
        <v>0</v>
      </c>
      <c r="D305" s="221">
        <f>SUM(D287:D304)</f>
        <v>0</v>
      </c>
      <c r="E305" s="223"/>
      <c r="F305" s="267">
        <f>SUM(F287:F304)</f>
        <v>0</v>
      </c>
      <c r="G305" s="267">
        <f>SUM(G287:G304)</f>
        <v>0</v>
      </c>
    </row>
    <row r="306" spans="1:7" s="183" customFormat="1" x14ac:dyDescent="0.25">
      <c r="A306" s="300" t="s">
        <v>1915</v>
      </c>
      <c r="B306" s="222"/>
      <c r="C306" s="221"/>
      <c r="D306" s="221"/>
      <c r="E306" s="223"/>
      <c r="F306" s="223"/>
      <c r="G306" s="223"/>
    </row>
    <row r="307" spans="1:7" s="183" customFormat="1" x14ac:dyDescent="0.25">
      <c r="A307" s="300" t="s">
        <v>1916</v>
      </c>
      <c r="B307" s="222"/>
      <c r="C307" s="221"/>
      <c r="D307" s="221"/>
      <c r="E307" s="223"/>
      <c r="F307" s="223"/>
      <c r="G307" s="223"/>
    </row>
    <row r="308" spans="1:7" s="183" customFormat="1" x14ac:dyDescent="0.25">
      <c r="A308" s="300" t="s">
        <v>1917</v>
      </c>
      <c r="B308" s="222"/>
      <c r="C308" s="221"/>
      <c r="D308" s="221"/>
      <c r="E308" s="223"/>
      <c r="F308" s="223"/>
      <c r="G308" s="223"/>
    </row>
    <row r="309" spans="1:7" s="228" customFormat="1" x14ac:dyDescent="0.25">
      <c r="A309" s="131"/>
      <c r="B309" s="131" t="s">
        <v>2474</v>
      </c>
      <c r="C309" s="131" t="s">
        <v>114</v>
      </c>
      <c r="D309" s="131" t="s">
        <v>1537</v>
      </c>
      <c r="E309" s="131"/>
      <c r="F309" s="131" t="s">
        <v>516</v>
      </c>
      <c r="G309" s="131" t="s">
        <v>1796</v>
      </c>
    </row>
    <row r="310" spans="1:7" s="228" customFormat="1" x14ac:dyDescent="0.25">
      <c r="A310" s="300" t="s">
        <v>1918</v>
      </c>
      <c r="B310" s="240" t="s">
        <v>3290</v>
      </c>
      <c r="C310" s="238" t="s">
        <v>83</v>
      </c>
      <c r="D310" s="238" t="s">
        <v>83</v>
      </c>
      <c r="E310" s="241"/>
      <c r="F310" s="213" t="str">
        <f>IF($C$328=0,"",IF(C310="[For completion]","",C310/$C$328))</f>
        <v/>
      </c>
      <c r="G310" s="213" t="str">
        <f>IF($D$328=0,"",IF(D310="[For completion]","",D310/$D$328))</f>
        <v/>
      </c>
    </row>
    <row r="311" spans="1:7" s="228" customFormat="1" x14ac:dyDescent="0.25">
      <c r="A311" s="300" t="s">
        <v>1919</v>
      </c>
      <c r="B311" s="240" t="s">
        <v>3291</v>
      </c>
      <c r="C311" s="238" t="s">
        <v>83</v>
      </c>
      <c r="D311" s="238" t="s">
        <v>83</v>
      </c>
      <c r="E311" s="241"/>
      <c r="F311" s="241"/>
      <c r="G311" s="241"/>
    </row>
    <row r="312" spans="1:7" s="228" customFormat="1" x14ac:dyDescent="0.25">
      <c r="A312" s="300" t="s">
        <v>1920</v>
      </c>
      <c r="B312" s="240" t="s">
        <v>3292</v>
      </c>
      <c r="C312" s="238" t="s">
        <v>83</v>
      </c>
      <c r="D312" s="238" t="s">
        <v>83</v>
      </c>
      <c r="E312" s="241"/>
      <c r="F312" s="241"/>
      <c r="G312" s="241"/>
    </row>
    <row r="313" spans="1:7" s="228" customFormat="1" x14ac:dyDescent="0.25">
      <c r="A313" s="300" t="s">
        <v>1921</v>
      </c>
      <c r="B313" s="240" t="s">
        <v>3293</v>
      </c>
      <c r="C313" s="238" t="s">
        <v>83</v>
      </c>
      <c r="D313" s="238" t="s">
        <v>83</v>
      </c>
      <c r="E313" s="241"/>
      <c r="F313" s="241"/>
      <c r="G313" s="241"/>
    </row>
    <row r="314" spans="1:7" s="228" customFormat="1" x14ac:dyDescent="0.25">
      <c r="A314" s="300" t="s">
        <v>1922</v>
      </c>
      <c r="B314" s="240" t="s">
        <v>3294</v>
      </c>
      <c r="C314" s="238" t="s">
        <v>83</v>
      </c>
      <c r="D314" s="238" t="s">
        <v>83</v>
      </c>
      <c r="E314" s="241"/>
      <c r="F314" s="241"/>
      <c r="G314" s="241"/>
    </row>
    <row r="315" spans="1:7" s="228" customFormat="1" x14ac:dyDescent="0.25">
      <c r="A315" s="300" t="s">
        <v>1923</v>
      </c>
      <c r="B315" s="240" t="s">
        <v>3295</v>
      </c>
      <c r="C315" s="238" t="s">
        <v>83</v>
      </c>
      <c r="D315" s="238" t="s">
        <v>83</v>
      </c>
      <c r="E315" s="241"/>
      <c r="F315" s="241"/>
      <c r="G315" s="241"/>
    </row>
    <row r="316" spans="1:7" s="228" customFormat="1" x14ac:dyDescent="0.25">
      <c r="A316" s="300" t="s">
        <v>1924</v>
      </c>
      <c r="B316" s="240" t="s">
        <v>3296</v>
      </c>
      <c r="C316" s="238" t="s">
        <v>83</v>
      </c>
      <c r="D316" s="238" t="s">
        <v>83</v>
      </c>
      <c r="E316" s="241"/>
      <c r="F316" s="241"/>
      <c r="G316" s="241"/>
    </row>
    <row r="317" spans="1:7" s="228" customFormat="1" x14ac:dyDescent="0.25">
      <c r="A317" s="300" t="s">
        <v>1925</v>
      </c>
      <c r="B317" s="240" t="s">
        <v>3297</v>
      </c>
      <c r="C317" s="238" t="s">
        <v>83</v>
      </c>
      <c r="D317" s="238" t="s">
        <v>83</v>
      </c>
      <c r="E317" s="241"/>
      <c r="F317" s="241"/>
      <c r="G317" s="241"/>
    </row>
    <row r="318" spans="1:7" s="228" customFormat="1" x14ac:dyDescent="0.25">
      <c r="A318" s="300" t="s">
        <v>1926</v>
      </c>
      <c r="B318" s="240" t="s">
        <v>3298</v>
      </c>
      <c r="C318" s="238" t="s">
        <v>83</v>
      </c>
      <c r="D318" s="238" t="s">
        <v>83</v>
      </c>
      <c r="E318" s="241"/>
      <c r="F318" s="241"/>
      <c r="G318" s="241"/>
    </row>
    <row r="319" spans="1:7" s="228" customFormat="1" x14ac:dyDescent="0.25">
      <c r="A319" s="300" t="s">
        <v>1927</v>
      </c>
      <c r="B319" s="240" t="s">
        <v>609</v>
      </c>
      <c r="C319" s="238" t="s">
        <v>83</v>
      </c>
      <c r="D319" s="238" t="s">
        <v>83</v>
      </c>
      <c r="E319" s="241"/>
      <c r="F319" s="241"/>
      <c r="G319" s="241"/>
    </row>
    <row r="320" spans="1:7" s="228" customFormat="1" x14ac:dyDescent="0.25">
      <c r="A320" s="300" t="s">
        <v>2075</v>
      </c>
      <c r="B320" s="240" t="s">
        <v>609</v>
      </c>
      <c r="C320" s="238" t="s">
        <v>83</v>
      </c>
      <c r="D320" s="238" t="s">
        <v>83</v>
      </c>
      <c r="E320" s="241"/>
      <c r="F320" s="241"/>
      <c r="G320" s="241"/>
    </row>
    <row r="321" spans="1:7" s="228" customFormat="1" x14ac:dyDescent="0.25">
      <c r="A321" s="300" t="s">
        <v>2120</v>
      </c>
      <c r="B321" s="240" t="s">
        <v>609</v>
      </c>
      <c r="C321" s="238" t="s">
        <v>83</v>
      </c>
      <c r="D321" s="238" t="s">
        <v>83</v>
      </c>
      <c r="E321" s="241"/>
      <c r="F321" s="241"/>
      <c r="G321" s="241"/>
    </row>
    <row r="322" spans="1:7" s="228" customFormat="1" x14ac:dyDescent="0.25">
      <c r="A322" s="300" t="s">
        <v>2121</v>
      </c>
      <c r="B322" s="240" t="s">
        <v>609</v>
      </c>
      <c r="C322" s="238" t="s">
        <v>83</v>
      </c>
      <c r="D322" s="238" t="s">
        <v>83</v>
      </c>
      <c r="E322" s="241"/>
      <c r="F322" s="241"/>
      <c r="G322" s="241"/>
    </row>
    <row r="323" spans="1:7" s="228" customFormat="1" x14ac:dyDescent="0.25">
      <c r="A323" s="300" t="s">
        <v>2122</v>
      </c>
      <c r="B323" s="240" t="s">
        <v>609</v>
      </c>
      <c r="C323" s="238" t="s">
        <v>83</v>
      </c>
      <c r="D323" s="238" t="s">
        <v>83</v>
      </c>
      <c r="E323" s="241"/>
      <c r="F323" s="241"/>
      <c r="G323" s="241"/>
    </row>
    <row r="324" spans="1:7" s="228" customFormat="1" x14ac:dyDescent="0.25">
      <c r="A324" s="300" t="s">
        <v>2123</v>
      </c>
      <c r="B324" s="240" t="s">
        <v>609</v>
      </c>
      <c r="C324" s="238" t="s">
        <v>83</v>
      </c>
      <c r="D324" s="238" t="s">
        <v>83</v>
      </c>
      <c r="E324" s="241"/>
      <c r="F324" s="241"/>
      <c r="G324" s="241"/>
    </row>
    <row r="325" spans="1:7" s="228" customFormat="1" x14ac:dyDescent="0.25">
      <c r="A325" s="300" t="s">
        <v>2124</v>
      </c>
      <c r="B325" s="240" t="s">
        <v>609</v>
      </c>
      <c r="C325" s="238" t="s">
        <v>83</v>
      </c>
      <c r="D325" s="238" t="s">
        <v>83</v>
      </c>
      <c r="E325" s="241"/>
      <c r="F325" s="241"/>
      <c r="G325" s="241"/>
    </row>
    <row r="326" spans="1:7" s="228" customFormat="1" x14ac:dyDescent="0.25">
      <c r="A326" s="300" t="s">
        <v>2125</v>
      </c>
      <c r="B326" s="240" t="s">
        <v>609</v>
      </c>
      <c r="C326" s="238" t="s">
        <v>83</v>
      </c>
      <c r="D326" s="238" t="s">
        <v>83</v>
      </c>
      <c r="E326" s="241"/>
      <c r="F326" s="241"/>
      <c r="G326" s="241"/>
    </row>
    <row r="327" spans="1:7" s="228" customFormat="1" x14ac:dyDescent="0.25">
      <c r="A327" s="300" t="s">
        <v>2126</v>
      </c>
      <c r="B327" s="240" t="s">
        <v>1953</v>
      </c>
      <c r="C327" s="238" t="s">
        <v>83</v>
      </c>
      <c r="D327" s="238" t="s">
        <v>83</v>
      </c>
      <c r="E327" s="241"/>
      <c r="F327" s="241"/>
      <c r="G327" s="241"/>
    </row>
    <row r="328" spans="1:7" s="228" customFormat="1" x14ac:dyDescent="0.25">
      <c r="A328" s="300" t="s">
        <v>2127</v>
      </c>
      <c r="B328" s="240" t="s">
        <v>149</v>
      </c>
      <c r="C328" s="238">
        <f>SUM(C310:C327)</f>
        <v>0</v>
      </c>
      <c r="D328" s="238">
        <f>SUM(D310:D327)</f>
        <v>0</v>
      </c>
      <c r="E328" s="241"/>
      <c r="F328" s="267">
        <f>SUM(F310:F327)</f>
        <v>0</v>
      </c>
      <c r="G328" s="267">
        <f>SUM(G310:G327)</f>
        <v>0</v>
      </c>
    </row>
    <row r="329" spans="1:7" s="228" customFormat="1" x14ac:dyDescent="0.25">
      <c r="A329" s="300" t="s">
        <v>1928</v>
      </c>
      <c r="B329" s="240"/>
      <c r="C329" s="238"/>
      <c r="D329" s="238"/>
      <c r="E329" s="241"/>
      <c r="F329" s="241"/>
      <c r="G329" s="241"/>
    </row>
    <row r="330" spans="1:7" s="228" customFormat="1" x14ac:dyDescent="0.25">
      <c r="A330" s="300" t="s">
        <v>2128</v>
      </c>
      <c r="B330" s="240"/>
      <c r="C330" s="238"/>
      <c r="D330" s="238"/>
      <c r="E330" s="241"/>
      <c r="F330" s="241"/>
      <c r="G330" s="241"/>
    </row>
    <row r="331" spans="1:7" s="228" customFormat="1" x14ac:dyDescent="0.25">
      <c r="A331" s="300" t="s">
        <v>2129</v>
      </c>
      <c r="B331" s="240"/>
      <c r="C331" s="238"/>
      <c r="D331" s="238"/>
      <c r="E331" s="241"/>
      <c r="F331" s="241"/>
      <c r="G331" s="241"/>
    </row>
    <row r="332" spans="1:7" s="183" customFormat="1" x14ac:dyDescent="0.25">
      <c r="A332" s="131"/>
      <c r="B332" s="131" t="s">
        <v>2475</v>
      </c>
      <c r="C332" s="131" t="s">
        <v>114</v>
      </c>
      <c r="D332" s="131" t="s">
        <v>1537</v>
      </c>
      <c r="E332" s="131"/>
      <c r="F332" s="131" t="s">
        <v>516</v>
      </c>
      <c r="G332" s="131" t="s">
        <v>1796</v>
      </c>
    </row>
    <row r="333" spans="1:7" s="183" customFormat="1" x14ac:dyDescent="0.25">
      <c r="A333" s="300" t="s">
        <v>2130</v>
      </c>
      <c r="B333" s="222" t="s">
        <v>1528</v>
      </c>
      <c r="C333" s="221" t="s">
        <v>83</v>
      </c>
      <c r="D333" s="221" t="s">
        <v>83</v>
      </c>
      <c r="E333" s="223"/>
      <c r="F333" s="213" t="str">
        <f>IF($C$343=0,"",IF(C333="[For completion]","",C333/$C$343))</f>
        <v/>
      </c>
      <c r="G333" s="213" t="str">
        <f>IF($D$343=0,"",IF(D333="[For completion]","",D333/$D$343))</f>
        <v/>
      </c>
    </row>
    <row r="334" spans="1:7" s="183" customFormat="1" x14ac:dyDescent="0.25">
      <c r="A334" s="300" t="s">
        <v>2131</v>
      </c>
      <c r="B334" s="222" t="s">
        <v>1529</v>
      </c>
      <c r="C334" s="221" t="s">
        <v>83</v>
      </c>
      <c r="D334" s="221" t="s">
        <v>83</v>
      </c>
      <c r="E334" s="223"/>
      <c r="F334" s="213" t="str">
        <f t="shared" ref="F334:F342" si="11">IF($C$343=0,"",IF(C334="[For completion]","",C334/$C$343))</f>
        <v/>
      </c>
      <c r="G334" s="213" t="str">
        <f t="shared" ref="G334:G342" si="12">IF($D$343=0,"",IF(D334="[For completion]","",D334/$D$343))</f>
        <v/>
      </c>
    </row>
    <row r="335" spans="1:7" s="183" customFormat="1" x14ac:dyDescent="0.25">
      <c r="A335" s="300" t="s">
        <v>2132</v>
      </c>
      <c r="B335" s="222" t="s">
        <v>1530</v>
      </c>
      <c r="C335" s="221" t="s">
        <v>83</v>
      </c>
      <c r="D335" s="221" t="s">
        <v>83</v>
      </c>
      <c r="E335" s="223"/>
      <c r="F335" s="213" t="str">
        <f t="shared" si="11"/>
        <v/>
      </c>
      <c r="G335" s="213" t="str">
        <f t="shared" si="12"/>
        <v/>
      </c>
    </row>
    <row r="336" spans="1:7" s="183" customFormat="1" x14ac:dyDescent="0.25">
      <c r="A336" s="300" t="s">
        <v>2133</v>
      </c>
      <c r="B336" s="222" t="s">
        <v>1531</v>
      </c>
      <c r="C336" s="221" t="s">
        <v>83</v>
      </c>
      <c r="D336" s="221" t="s">
        <v>83</v>
      </c>
      <c r="E336" s="223"/>
      <c r="F336" s="213" t="str">
        <f t="shared" si="11"/>
        <v/>
      </c>
      <c r="G336" s="213" t="str">
        <f t="shared" si="12"/>
        <v/>
      </c>
    </row>
    <row r="337" spans="1:7" s="183" customFormat="1" x14ac:dyDescent="0.25">
      <c r="A337" s="300" t="s">
        <v>2134</v>
      </c>
      <c r="B337" s="222" t="s">
        <v>1532</v>
      </c>
      <c r="C337" s="221" t="s">
        <v>83</v>
      </c>
      <c r="D337" s="221" t="s">
        <v>83</v>
      </c>
      <c r="E337" s="223"/>
      <c r="F337" s="213" t="str">
        <f t="shared" si="11"/>
        <v/>
      </c>
      <c r="G337" s="213" t="str">
        <f t="shared" si="12"/>
        <v/>
      </c>
    </row>
    <row r="338" spans="1:7" s="183" customFormat="1" x14ac:dyDescent="0.25">
      <c r="A338" s="300" t="s">
        <v>2135</v>
      </c>
      <c r="B338" s="222" t="s">
        <v>1533</v>
      </c>
      <c r="C338" s="221" t="s">
        <v>83</v>
      </c>
      <c r="D338" s="221" t="s">
        <v>83</v>
      </c>
      <c r="E338" s="223"/>
      <c r="F338" s="213" t="str">
        <f t="shared" si="11"/>
        <v/>
      </c>
      <c r="G338" s="213" t="str">
        <f t="shared" si="12"/>
        <v/>
      </c>
    </row>
    <row r="339" spans="1:7" s="183" customFormat="1" x14ac:dyDescent="0.25">
      <c r="A339" s="300" t="s">
        <v>2136</v>
      </c>
      <c r="B339" s="222" t="s">
        <v>1534</v>
      </c>
      <c r="C339" s="221" t="s">
        <v>83</v>
      </c>
      <c r="D339" s="221" t="s">
        <v>83</v>
      </c>
      <c r="E339" s="223"/>
      <c r="F339" s="213" t="str">
        <f t="shared" si="11"/>
        <v/>
      </c>
      <c r="G339" s="213" t="str">
        <f t="shared" si="12"/>
        <v/>
      </c>
    </row>
    <row r="340" spans="1:7" s="183" customFormat="1" x14ac:dyDescent="0.25">
      <c r="A340" s="300" t="s">
        <v>2137</v>
      </c>
      <c r="B340" s="222" t="s">
        <v>1535</v>
      </c>
      <c r="C340" s="221" t="s">
        <v>83</v>
      </c>
      <c r="D340" s="221" t="s">
        <v>83</v>
      </c>
      <c r="E340" s="223"/>
      <c r="F340" s="213" t="str">
        <f t="shared" si="11"/>
        <v/>
      </c>
      <c r="G340" s="213" t="str">
        <f t="shared" si="12"/>
        <v/>
      </c>
    </row>
    <row r="341" spans="1:7" s="183" customFormat="1" x14ac:dyDescent="0.25">
      <c r="A341" s="300" t="s">
        <v>2138</v>
      </c>
      <c r="B341" s="222" t="s">
        <v>1536</v>
      </c>
      <c r="C341" s="221" t="s">
        <v>83</v>
      </c>
      <c r="D341" s="221" t="s">
        <v>83</v>
      </c>
      <c r="E341" s="223"/>
      <c r="F341" s="213" t="str">
        <f t="shared" si="11"/>
        <v/>
      </c>
      <c r="G341" s="213" t="str">
        <f t="shared" si="12"/>
        <v/>
      </c>
    </row>
    <row r="342" spans="1:7" s="183" customFormat="1" x14ac:dyDescent="0.25">
      <c r="A342" s="300" t="s">
        <v>2139</v>
      </c>
      <c r="B342" s="238" t="s">
        <v>1953</v>
      </c>
      <c r="C342" s="238" t="s">
        <v>83</v>
      </c>
      <c r="D342" s="238" t="s">
        <v>83</v>
      </c>
      <c r="F342" s="213" t="str">
        <f t="shared" si="11"/>
        <v/>
      </c>
      <c r="G342" s="213" t="str">
        <f t="shared" si="12"/>
        <v/>
      </c>
    </row>
    <row r="343" spans="1:7" s="183" customFormat="1" x14ac:dyDescent="0.25">
      <c r="A343" s="300" t="s">
        <v>2140</v>
      </c>
      <c r="B343" s="222" t="s">
        <v>149</v>
      </c>
      <c r="C343" s="221">
        <f>SUM(C333:C341)</f>
        <v>0</v>
      </c>
      <c r="D343" s="221">
        <f>SUM(D333:D341)</f>
        <v>0</v>
      </c>
      <c r="E343" s="223"/>
      <c r="F343" s="267">
        <f>SUM(F333:F342)</f>
        <v>0</v>
      </c>
      <c r="G343" s="267">
        <f>SUM(G333:G342)</f>
        <v>0</v>
      </c>
    </row>
    <row r="344" spans="1:7" s="183" customFormat="1" x14ac:dyDescent="0.25">
      <c r="A344" s="300" t="s">
        <v>2141</v>
      </c>
      <c r="B344" s="222"/>
      <c r="C344" s="221"/>
      <c r="D344" s="221"/>
      <c r="E344" s="223"/>
      <c r="F344" s="223"/>
      <c r="G344" s="223"/>
    </row>
    <row r="345" spans="1:7" s="183" customFormat="1" x14ac:dyDescent="0.25">
      <c r="A345" s="131"/>
      <c r="B345" s="131" t="s">
        <v>2476</v>
      </c>
      <c r="C345" s="131" t="s">
        <v>114</v>
      </c>
      <c r="D345" s="131" t="s">
        <v>1537</v>
      </c>
      <c r="E345" s="131"/>
      <c r="F345" s="131" t="s">
        <v>516</v>
      </c>
      <c r="G345" s="131" t="s">
        <v>1796</v>
      </c>
    </row>
    <row r="346" spans="1:7" s="183" customFormat="1" x14ac:dyDescent="0.25">
      <c r="A346" s="300" t="s">
        <v>1978</v>
      </c>
      <c r="B346" s="240" t="s">
        <v>1941</v>
      </c>
      <c r="C346" s="238" t="s">
        <v>83</v>
      </c>
      <c r="D346" s="238" t="s">
        <v>83</v>
      </c>
      <c r="E346" s="241"/>
      <c r="F346" s="213" t="str">
        <f>IF($C$353=0,"",IF(C346="[For completion]","",C346/$C$353))</f>
        <v/>
      </c>
      <c r="G346" s="213" t="str">
        <f>IF($D$353=0,"",IF(D346="[For completion]","",D346/$D$353))</f>
        <v/>
      </c>
    </row>
    <row r="347" spans="1:7" s="183" customFormat="1" x14ac:dyDescent="0.25">
      <c r="A347" s="300" t="s">
        <v>1979</v>
      </c>
      <c r="B347" s="236" t="s">
        <v>1942</v>
      </c>
      <c r="C347" s="238" t="s">
        <v>83</v>
      </c>
      <c r="D347" s="238" t="s">
        <v>83</v>
      </c>
      <c r="E347" s="241"/>
      <c r="F347" s="213" t="str">
        <f t="shared" ref="F347:F352" si="13">IF($C$353=0,"",IF(C347="[For completion]","",C347/$C$353))</f>
        <v/>
      </c>
      <c r="G347" s="213" t="str">
        <f t="shared" ref="G347:G352" si="14">IF($D$353=0,"",IF(D347="[For completion]","",D347/$D$353))</f>
        <v/>
      </c>
    </row>
    <row r="348" spans="1:7" s="183" customFormat="1" x14ac:dyDescent="0.25">
      <c r="A348" s="300" t="s">
        <v>1980</v>
      </c>
      <c r="B348" s="240" t="s">
        <v>1943</v>
      </c>
      <c r="C348" s="238" t="s">
        <v>83</v>
      </c>
      <c r="D348" s="238" t="s">
        <v>83</v>
      </c>
      <c r="E348" s="241"/>
      <c r="F348" s="213" t="str">
        <f t="shared" si="13"/>
        <v/>
      </c>
      <c r="G348" s="213" t="str">
        <f t="shared" si="14"/>
        <v/>
      </c>
    </row>
    <row r="349" spans="1:7" s="183" customFormat="1" x14ac:dyDescent="0.25">
      <c r="A349" s="300" t="s">
        <v>1981</v>
      </c>
      <c r="B349" s="240" t="s">
        <v>1944</v>
      </c>
      <c r="C349" s="238" t="s">
        <v>83</v>
      </c>
      <c r="D349" s="238" t="s">
        <v>83</v>
      </c>
      <c r="E349" s="241"/>
      <c r="F349" s="213" t="str">
        <f t="shared" si="13"/>
        <v/>
      </c>
      <c r="G349" s="213" t="str">
        <f t="shared" si="14"/>
        <v/>
      </c>
    </row>
    <row r="350" spans="1:7" s="183" customFormat="1" x14ac:dyDescent="0.25">
      <c r="A350" s="300" t="s">
        <v>1982</v>
      </c>
      <c r="B350" s="240" t="s">
        <v>1945</v>
      </c>
      <c r="C350" s="238" t="s">
        <v>83</v>
      </c>
      <c r="D350" s="238" t="s">
        <v>83</v>
      </c>
      <c r="E350" s="241"/>
      <c r="F350" s="213" t="str">
        <f t="shared" si="13"/>
        <v/>
      </c>
      <c r="G350" s="213" t="str">
        <f t="shared" si="14"/>
        <v/>
      </c>
    </row>
    <row r="351" spans="1:7" s="183" customFormat="1" x14ac:dyDescent="0.25">
      <c r="A351" s="300" t="s">
        <v>2142</v>
      </c>
      <c r="B351" s="240" t="s">
        <v>1946</v>
      </c>
      <c r="C351" s="238" t="s">
        <v>83</v>
      </c>
      <c r="D351" s="238" t="s">
        <v>83</v>
      </c>
      <c r="E351" s="241"/>
      <c r="F351" s="213" t="str">
        <f t="shared" si="13"/>
        <v/>
      </c>
      <c r="G351" s="213" t="str">
        <f t="shared" si="14"/>
        <v/>
      </c>
    </row>
    <row r="352" spans="1:7" s="183" customFormat="1" x14ac:dyDescent="0.25">
      <c r="A352" s="300" t="s">
        <v>2143</v>
      </c>
      <c r="B352" s="240" t="s">
        <v>1538</v>
      </c>
      <c r="C352" s="238" t="s">
        <v>83</v>
      </c>
      <c r="D352" s="238" t="s">
        <v>83</v>
      </c>
      <c r="E352" s="241"/>
      <c r="F352" s="213" t="str">
        <f t="shared" si="13"/>
        <v/>
      </c>
      <c r="G352" s="213" t="str">
        <f t="shared" si="14"/>
        <v/>
      </c>
    </row>
    <row r="353" spans="1:7" s="183" customFormat="1" x14ac:dyDescent="0.25">
      <c r="A353" s="300" t="s">
        <v>2144</v>
      </c>
      <c r="B353" s="240" t="s">
        <v>149</v>
      </c>
      <c r="C353" s="238">
        <f>SUM(C346:C352)</f>
        <v>0</v>
      </c>
      <c r="D353" s="238">
        <f>SUM(D346:D352)</f>
        <v>0</v>
      </c>
      <c r="E353" s="241"/>
      <c r="F353" s="267">
        <f>SUM(F346:F352)</f>
        <v>0</v>
      </c>
      <c r="G353" s="267">
        <f>SUM(G346:G352)</f>
        <v>0</v>
      </c>
    </row>
    <row r="354" spans="1:7" s="183" customFormat="1" x14ac:dyDescent="0.25">
      <c r="A354" s="300" t="s">
        <v>2145</v>
      </c>
      <c r="B354" s="240"/>
      <c r="C354" s="238"/>
      <c r="D354" s="238"/>
      <c r="E354" s="241"/>
      <c r="F354" s="241"/>
      <c r="G354" s="241"/>
    </row>
    <row r="355" spans="1:7" s="183" customFormat="1" x14ac:dyDescent="0.25">
      <c r="A355" s="131"/>
      <c r="B355" s="131" t="s">
        <v>2477</v>
      </c>
      <c r="C355" s="131" t="s">
        <v>114</v>
      </c>
      <c r="D355" s="131" t="s">
        <v>1537</v>
      </c>
      <c r="E355" s="131"/>
      <c r="F355" s="131" t="s">
        <v>516</v>
      </c>
      <c r="G355" s="131" t="s">
        <v>1796</v>
      </c>
    </row>
    <row r="356" spans="1:7" s="183" customFormat="1" x14ac:dyDescent="0.25">
      <c r="A356" s="300" t="s">
        <v>2146</v>
      </c>
      <c r="B356" s="240" t="s">
        <v>2377</v>
      </c>
      <c r="C356" s="238" t="s">
        <v>83</v>
      </c>
      <c r="D356" s="238" t="s">
        <v>83</v>
      </c>
      <c r="E356" s="241"/>
      <c r="F356" s="213" t="str">
        <f>IF($C$360=0,"",IF(C356="[For completion]","",C356/$C$360))</f>
        <v/>
      </c>
      <c r="G356" s="213" t="str">
        <f>IF($D$360=0,"",IF(D356="[For completion]","",D356/$D$360))</f>
        <v/>
      </c>
    </row>
    <row r="357" spans="1:7" s="183" customFormat="1" x14ac:dyDescent="0.25">
      <c r="A357" s="300" t="s">
        <v>2147</v>
      </c>
      <c r="B357" s="236" t="s">
        <v>2440</v>
      </c>
      <c r="C357" s="238" t="s">
        <v>83</v>
      </c>
      <c r="D357" s="238" t="s">
        <v>83</v>
      </c>
      <c r="E357" s="241"/>
      <c r="F357" s="213" t="str">
        <f t="shared" ref="F357:F359" si="15">IF($C$360=0,"",IF(C357="[For completion]","",C357/$C$360))</f>
        <v/>
      </c>
      <c r="G357" s="213" t="str">
        <f t="shared" ref="G357:G359" si="16">IF($D$360=0,"",IF(D357="[For completion]","",D357/$D$360))</f>
        <v/>
      </c>
    </row>
    <row r="358" spans="1:7" s="183" customFormat="1" x14ac:dyDescent="0.25">
      <c r="A358" s="300" t="s">
        <v>2148</v>
      </c>
      <c r="B358" s="240" t="s">
        <v>1538</v>
      </c>
      <c r="C358" s="238" t="s">
        <v>83</v>
      </c>
      <c r="D358" s="238" t="s">
        <v>83</v>
      </c>
      <c r="E358" s="241"/>
      <c r="F358" s="213" t="str">
        <f t="shared" si="15"/>
        <v/>
      </c>
      <c r="G358" s="213" t="str">
        <f t="shared" si="16"/>
        <v/>
      </c>
    </row>
    <row r="359" spans="1:7" s="183" customFormat="1" x14ac:dyDescent="0.25">
      <c r="A359" s="300" t="s">
        <v>2149</v>
      </c>
      <c r="B359" s="238" t="s">
        <v>1953</v>
      </c>
      <c r="C359" s="238" t="s">
        <v>83</v>
      </c>
      <c r="D359" s="238" t="s">
        <v>83</v>
      </c>
      <c r="E359" s="241"/>
      <c r="F359" s="213" t="str">
        <f t="shared" si="15"/>
        <v/>
      </c>
      <c r="G359" s="213" t="str">
        <f t="shared" si="16"/>
        <v/>
      </c>
    </row>
    <row r="360" spans="1:7" s="183" customFormat="1" x14ac:dyDescent="0.25">
      <c r="A360" s="300" t="s">
        <v>2150</v>
      </c>
      <c r="B360" s="240" t="s">
        <v>149</v>
      </c>
      <c r="C360" s="238">
        <f>SUM(C356:C359)</f>
        <v>0</v>
      </c>
      <c r="D360" s="238">
        <f>SUM(D356:D359)</f>
        <v>0</v>
      </c>
      <c r="E360" s="241"/>
      <c r="F360" s="267">
        <f>SUM(F356:F359)</f>
        <v>0</v>
      </c>
      <c r="G360" s="267">
        <f>SUM(G356:G359)</f>
        <v>0</v>
      </c>
    </row>
    <row r="361" spans="1:7" s="183" customFormat="1" x14ac:dyDescent="0.25">
      <c r="A361" s="300" t="s">
        <v>2146</v>
      </c>
      <c r="B361" s="240"/>
      <c r="C361" s="238"/>
      <c r="D361" s="238"/>
      <c r="E361" s="241"/>
      <c r="F361" s="241"/>
      <c r="G361" s="241"/>
    </row>
    <row r="362" spans="1:7" s="183" customFormat="1" x14ac:dyDescent="0.25">
      <c r="A362" s="300" t="s">
        <v>2147</v>
      </c>
      <c r="B362" s="221"/>
      <c r="C362" s="226"/>
      <c r="D362" s="221"/>
      <c r="E362" s="220"/>
      <c r="F362" s="220"/>
      <c r="G362" s="220"/>
    </row>
    <row r="363" spans="1:7" s="183" customFormat="1" x14ac:dyDescent="0.25">
      <c r="A363" s="300" t="s">
        <v>2148</v>
      </c>
      <c r="B363" s="221"/>
      <c r="C363" s="226"/>
      <c r="D363" s="221"/>
      <c r="E363" s="220"/>
      <c r="F363" s="220"/>
      <c r="G363" s="220"/>
    </row>
    <row r="364" spans="1:7" s="183" customFormat="1" x14ac:dyDescent="0.25">
      <c r="A364" s="300" t="s">
        <v>2149</v>
      </c>
      <c r="B364" s="221"/>
      <c r="C364" s="226"/>
      <c r="D364" s="221"/>
      <c r="E364" s="220"/>
      <c r="F364" s="220"/>
      <c r="G364" s="220"/>
    </row>
    <row r="365" spans="1:7" s="183" customFormat="1" x14ac:dyDescent="0.25">
      <c r="A365" s="300" t="s">
        <v>2150</v>
      </c>
      <c r="B365" s="221"/>
      <c r="C365" s="226"/>
      <c r="D365" s="221"/>
      <c r="E365" s="220"/>
      <c r="F365" s="220"/>
      <c r="G365" s="220"/>
    </row>
    <row r="366" spans="1:7" s="183" customFormat="1" x14ac:dyDescent="0.25">
      <c r="A366" s="300" t="s">
        <v>2151</v>
      </c>
      <c r="B366" s="221"/>
      <c r="C366" s="226"/>
      <c r="D366" s="221"/>
      <c r="E366" s="220"/>
      <c r="F366" s="220"/>
      <c r="G366" s="220"/>
    </row>
    <row r="367" spans="1:7" s="183" customFormat="1" x14ac:dyDescent="0.25">
      <c r="A367" s="300" t="s">
        <v>2152</v>
      </c>
      <c r="B367" s="221"/>
      <c r="C367" s="226"/>
      <c r="D367" s="221"/>
      <c r="E367" s="220"/>
      <c r="F367" s="220"/>
      <c r="G367" s="220"/>
    </row>
    <row r="368" spans="1:7" s="183" customFormat="1" x14ac:dyDescent="0.25">
      <c r="A368" s="300" t="s">
        <v>2153</v>
      </c>
      <c r="B368" s="221"/>
      <c r="C368" s="226"/>
      <c r="D368" s="221"/>
      <c r="E368" s="220"/>
      <c r="F368" s="220"/>
      <c r="G368" s="220"/>
    </row>
    <row r="369" spans="1:7" s="183" customFormat="1" x14ac:dyDescent="0.25">
      <c r="A369" s="300" t="s">
        <v>2154</v>
      </c>
      <c r="B369" s="221"/>
      <c r="C369" s="226"/>
      <c r="D369" s="221"/>
      <c r="E369" s="220"/>
      <c r="F369" s="220"/>
      <c r="G369" s="220"/>
    </row>
    <row r="370" spans="1:7" s="183" customFormat="1" x14ac:dyDescent="0.25">
      <c r="A370" s="300" t="s">
        <v>2155</v>
      </c>
      <c r="B370" s="221"/>
      <c r="C370" s="226"/>
      <c r="D370" s="221"/>
      <c r="E370" s="220"/>
      <c r="F370" s="220"/>
      <c r="G370" s="220"/>
    </row>
    <row r="371" spans="1:7" s="183" customFormat="1" x14ac:dyDescent="0.25">
      <c r="A371" s="300" t="s">
        <v>2156</v>
      </c>
      <c r="B371" s="221"/>
      <c r="C371" s="226"/>
      <c r="D371" s="221"/>
      <c r="E371" s="220"/>
      <c r="F371" s="220"/>
      <c r="G371" s="220"/>
    </row>
    <row r="372" spans="1:7" s="183" customFormat="1" x14ac:dyDescent="0.25">
      <c r="A372" s="300" t="s">
        <v>2157</v>
      </c>
      <c r="B372" s="221"/>
      <c r="C372" s="226"/>
      <c r="D372" s="221"/>
      <c r="E372" s="220"/>
      <c r="F372" s="220"/>
      <c r="G372" s="220"/>
    </row>
    <row r="373" spans="1:7" s="183" customFormat="1" x14ac:dyDescent="0.25">
      <c r="A373" s="300" t="s">
        <v>2158</v>
      </c>
      <c r="B373" s="221"/>
      <c r="C373" s="226"/>
      <c r="D373" s="221"/>
      <c r="E373" s="220"/>
      <c r="F373" s="220"/>
      <c r="G373" s="220"/>
    </row>
    <row r="374" spans="1:7" s="183" customFormat="1" x14ac:dyDescent="0.25">
      <c r="A374" s="300" t="s">
        <v>2159</v>
      </c>
      <c r="B374" s="221"/>
      <c r="C374" s="226"/>
      <c r="D374" s="221"/>
      <c r="E374" s="220"/>
      <c r="F374" s="220"/>
      <c r="G374" s="220"/>
    </row>
    <row r="375" spans="1:7" s="183" customFormat="1" x14ac:dyDescent="0.25">
      <c r="A375" s="300" t="s">
        <v>2160</v>
      </c>
      <c r="B375" s="221"/>
      <c r="C375" s="226"/>
      <c r="D375" s="221"/>
      <c r="E375" s="220"/>
      <c r="F375" s="220"/>
      <c r="G375" s="220"/>
    </row>
    <row r="376" spans="1:7" s="183" customFormat="1" x14ac:dyDescent="0.25">
      <c r="A376" s="300" t="s">
        <v>2161</v>
      </c>
      <c r="B376" s="221"/>
      <c r="C376" s="226"/>
      <c r="D376" s="221"/>
      <c r="E376" s="220"/>
      <c r="F376" s="220"/>
      <c r="G376" s="220"/>
    </row>
    <row r="377" spans="1:7" s="183" customFormat="1" x14ac:dyDescent="0.25">
      <c r="A377" s="300" t="s">
        <v>2162</v>
      </c>
      <c r="B377" s="221"/>
      <c r="C377" s="226"/>
      <c r="D377" s="221"/>
      <c r="E377" s="220"/>
      <c r="F377" s="220"/>
      <c r="G377" s="220"/>
    </row>
    <row r="378" spans="1:7" s="183" customFormat="1" x14ac:dyDescent="0.25">
      <c r="A378" s="300" t="s">
        <v>2163</v>
      </c>
      <c r="B378" s="221"/>
      <c r="C378" s="226"/>
      <c r="D378" s="221"/>
      <c r="E378" s="220"/>
      <c r="F378" s="220"/>
      <c r="G378" s="220"/>
    </row>
    <row r="379" spans="1:7" s="183" customFormat="1" x14ac:dyDescent="0.25">
      <c r="A379" s="300" t="s">
        <v>2164</v>
      </c>
      <c r="B379" s="221"/>
      <c r="C379" s="226"/>
      <c r="D379" s="221"/>
      <c r="E379" s="220"/>
      <c r="F379" s="220"/>
      <c r="G379" s="220"/>
    </row>
    <row r="380" spans="1:7" s="183" customFormat="1" x14ac:dyDescent="0.25">
      <c r="A380" s="300" t="s">
        <v>2165</v>
      </c>
      <c r="B380" s="221"/>
      <c r="C380" s="226"/>
      <c r="D380" s="221"/>
      <c r="E380" s="220"/>
      <c r="F380" s="220"/>
      <c r="G380" s="220"/>
    </row>
    <row r="381" spans="1:7" s="183" customFormat="1" x14ac:dyDescent="0.25">
      <c r="A381" s="300" t="s">
        <v>2166</v>
      </c>
      <c r="B381" s="221"/>
      <c r="C381" s="226"/>
      <c r="D381" s="221"/>
      <c r="E381" s="220"/>
      <c r="F381" s="220"/>
      <c r="G381" s="220"/>
    </row>
    <row r="382" spans="1:7" s="183" customFormat="1" x14ac:dyDescent="0.25">
      <c r="A382" s="300" t="s">
        <v>2167</v>
      </c>
      <c r="B382" s="221"/>
      <c r="C382" s="226"/>
      <c r="D382" s="221"/>
      <c r="E382" s="220"/>
      <c r="F382" s="220"/>
      <c r="G382" s="220"/>
    </row>
    <row r="383" spans="1:7" s="183" customFormat="1" x14ac:dyDescent="0.25">
      <c r="A383" s="300" t="s">
        <v>2168</v>
      </c>
      <c r="B383" s="221"/>
      <c r="C383" s="226"/>
      <c r="D383" s="221"/>
      <c r="E383" s="220"/>
      <c r="F383" s="220"/>
      <c r="G383" s="220"/>
    </row>
    <row r="384" spans="1:7" s="183" customFormat="1" x14ac:dyDescent="0.25">
      <c r="A384" s="300" t="s">
        <v>2169</v>
      </c>
      <c r="B384" s="221"/>
      <c r="C384" s="226"/>
      <c r="D384" s="221"/>
      <c r="E384" s="220"/>
      <c r="F384" s="220"/>
      <c r="G384" s="220"/>
    </row>
    <row r="385" spans="1:7" s="183" customFormat="1" x14ac:dyDescent="0.25">
      <c r="A385" s="300" t="s">
        <v>2170</v>
      </c>
      <c r="B385" s="221"/>
      <c r="C385" s="226"/>
      <c r="D385" s="221"/>
      <c r="E385" s="220"/>
      <c r="F385" s="220"/>
      <c r="G385" s="220"/>
    </row>
    <row r="386" spans="1:7" s="183" customFormat="1" x14ac:dyDescent="0.25">
      <c r="A386" s="300" t="s">
        <v>2171</v>
      </c>
      <c r="B386" s="221"/>
      <c r="C386" s="226"/>
      <c r="D386" s="221"/>
      <c r="E386" s="220"/>
      <c r="F386" s="220"/>
      <c r="G386" s="220"/>
    </row>
    <row r="387" spans="1:7" s="183" customFormat="1" x14ac:dyDescent="0.25">
      <c r="A387" s="300" t="s">
        <v>2172</v>
      </c>
      <c r="B387" s="221"/>
      <c r="C387" s="226"/>
      <c r="D387" s="221"/>
      <c r="E387" s="220"/>
      <c r="F387" s="220"/>
      <c r="G387" s="220"/>
    </row>
    <row r="388" spans="1:7" s="183" customFormat="1" x14ac:dyDescent="0.25">
      <c r="A388" s="300" t="s">
        <v>2173</v>
      </c>
      <c r="B388" s="221"/>
      <c r="C388" s="226"/>
      <c r="D388" s="221"/>
      <c r="E388" s="220"/>
      <c r="F388" s="220"/>
      <c r="G388" s="220"/>
    </row>
    <row r="389" spans="1:7" s="183" customFormat="1" x14ac:dyDescent="0.25">
      <c r="A389" s="300" t="s">
        <v>2174</v>
      </c>
      <c r="B389" s="221"/>
      <c r="C389" s="226"/>
      <c r="D389" s="221"/>
      <c r="E389" s="220"/>
      <c r="F389" s="220"/>
      <c r="G389" s="220"/>
    </row>
    <row r="390" spans="1:7" s="183" customFormat="1" x14ac:dyDescent="0.25">
      <c r="A390" s="300" t="s">
        <v>2175</v>
      </c>
      <c r="B390" s="221"/>
      <c r="C390" s="226"/>
      <c r="D390" s="221"/>
      <c r="E390" s="220"/>
      <c r="F390" s="220"/>
      <c r="G390" s="220"/>
    </row>
    <row r="391" spans="1:7" s="183" customFormat="1" x14ac:dyDescent="0.25">
      <c r="A391" s="300" t="s">
        <v>2176</v>
      </c>
      <c r="B391" s="221"/>
      <c r="C391" s="226"/>
      <c r="D391" s="221"/>
      <c r="E391" s="220"/>
      <c r="F391" s="220"/>
      <c r="G391" s="220"/>
    </row>
    <row r="392" spans="1:7" s="183" customFormat="1" x14ac:dyDescent="0.25">
      <c r="A392" s="300" t="s">
        <v>2177</v>
      </c>
      <c r="B392" s="221"/>
      <c r="C392" s="226"/>
      <c r="D392" s="221"/>
      <c r="E392" s="220"/>
      <c r="F392" s="220"/>
      <c r="G392" s="220"/>
    </row>
    <row r="393" spans="1:7" s="183" customFormat="1" x14ac:dyDescent="0.25">
      <c r="A393" s="300" t="s">
        <v>2178</v>
      </c>
      <c r="B393" s="221"/>
      <c r="C393" s="226"/>
      <c r="D393" s="221"/>
      <c r="E393" s="220"/>
      <c r="F393" s="220"/>
      <c r="G393" s="220"/>
    </row>
    <row r="394" spans="1:7" s="183" customFormat="1" x14ac:dyDescent="0.25">
      <c r="A394" s="300" t="s">
        <v>2179</v>
      </c>
      <c r="B394" s="221"/>
      <c r="C394" s="226"/>
      <c r="D394" s="221"/>
      <c r="E394" s="220"/>
      <c r="F394" s="220"/>
      <c r="G394" s="220"/>
    </row>
    <row r="395" spans="1:7" s="183" customFormat="1" x14ac:dyDescent="0.25">
      <c r="A395" s="300" t="s">
        <v>2180</v>
      </c>
      <c r="B395" s="221"/>
      <c r="C395" s="226"/>
      <c r="D395" s="221"/>
      <c r="E395" s="220"/>
      <c r="F395" s="220"/>
      <c r="G395" s="220"/>
    </row>
    <row r="396" spans="1:7" s="183" customFormat="1" x14ac:dyDescent="0.25">
      <c r="A396" s="300" t="s">
        <v>2181</v>
      </c>
      <c r="B396" s="221"/>
      <c r="C396" s="226"/>
      <c r="D396" s="221"/>
      <c r="E396" s="220"/>
      <c r="F396" s="220"/>
      <c r="G396" s="220"/>
    </row>
    <row r="397" spans="1:7" s="183" customFormat="1" x14ac:dyDescent="0.25">
      <c r="A397" s="300" t="s">
        <v>2182</v>
      </c>
      <c r="B397" s="221"/>
      <c r="C397" s="226"/>
      <c r="D397" s="221"/>
      <c r="E397" s="220"/>
      <c r="F397" s="220"/>
      <c r="G397" s="220"/>
    </row>
    <row r="398" spans="1:7" s="183" customFormat="1" x14ac:dyDescent="0.25">
      <c r="A398" s="300" t="s">
        <v>2183</v>
      </c>
      <c r="B398" s="221"/>
      <c r="C398" s="226"/>
      <c r="D398" s="221"/>
      <c r="E398" s="220"/>
      <c r="F398" s="220"/>
      <c r="G398" s="220"/>
    </row>
    <row r="399" spans="1:7" s="183" customFormat="1" x14ac:dyDescent="0.25">
      <c r="A399" s="300" t="s">
        <v>2184</v>
      </c>
      <c r="B399" s="221"/>
      <c r="C399" s="226"/>
      <c r="D399" s="221"/>
      <c r="E399" s="220"/>
      <c r="F399" s="220"/>
      <c r="G399" s="220"/>
    </row>
    <row r="400" spans="1:7" s="183" customFormat="1" x14ac:dyDescent="0.25">
      <c r="A400" s="300" t="s">
        <v>2185</v>
      </c>
      <c r="B400" s="221"/>
      <c r="C400" s="226"/>
      <c r="D400" s="221"/>
      <c r="E400" s="220"/>
      <c r="F400" s="220"/>
      <c r="G400" s="220"/>
    </row>
    <row r="401" spans="1:7" s="228" customFormat="1" x14ac:dyDescent="0.25">
      <c r="A401" s="300" t="s">
        <v>2186</v>
      </c>
      <c r="B401" s="238"/>
      <c r="C401" s="226"/>
      <c r="D401" s="238"/>
      <c r="E401" s="237"/>
      <c r="F401" s="237"/>
      <c r="G401" s="237"/>
    </row>
    <row r="402" spans="1:7" s="228" customFormat="1" x14ac:dyDescent="0.25">
      <c r="A402" s="300" t="s">
        <v>2187</v>
      </c>
      <c r="B402" s="238"/>
      <c r="C402" s="226"/>
      <c r="D402" s="238"/>
      <c r="E402" s="237"/>
      <c r="F402" s="237"/>
      <c r="G402" s="237"/>
    </row>
    <row r="403" spans="1:7" s="228" customFormat="1" x14ac:dyDescent="0.25">
      <c r="A403" s="300" t="s">
        <v>2188</v>
      </c>
      <c r="B403" s="238"/>
      <c r="C403" s="226"/>
      <c r="D403" s="238"/>
      <c r="E403" s="237"/>
      <c r="F403" s="237"/>
      <c r="G403" s="237"/>
    </row>
    <row r="404" spans="1:7" s="228" customFormat="1" x14ac:dyDescent="0.25">
      <c r="A404" s="300" t="s">
        <v>2189</v>
      </c>
      <c r="B404" s="238"/>
      <c r="C404" s="226"/>
      <c r="D404" s="238"/>
      <c r="E404" s="237"/>
      <c r="F404" s="237"/>
      <c r="G404" s="237"/>
    </row>
    <row r="405" spans="1:7" s="228" customFormat="1" x14ac:dyDescent="0.25">
      <c r="A405" s="300" t="s">
        <v>2190</v>
      </c>
      <c r="B405" s="238"/>
      <c r="C405" s="226"/>
      <c r="D405" s="238"/>
      <c r="E405" s="237"/>
      <c r="F405" s="237"/>
      <c r="G405" s="237"/>
    </row>
    <row r="406" spans="1:7" s="228" customFormat="1" x14ac:dyDescent="0.25">
      <c r="A406" s="300" t="s">
        <v>2191</v>
      </c>
      <c r="B406" s="238"/>
      <c r="C406" s="226"/>
      <c r="D406" s="238"/>
      <c r="E406" s="237"/>
      <c r="F406" s="237"/>
      <c r="G406" s="237"/>
    </row>
    <row r="407" spans="1:7" s="228" customFormat="1" x14ac:dyDescent="0.25">
      <c r="A407" s="300" t="s">
        <v>2192</v>
      </c>
      <c r="B407" s="238"/>
      <c r="C407" s="226"/>
      <c r="D407" s="238"/>
      <c r="E407" s="237"/>
      <c r="F407" s="237"/>
      <c r="G407" s="237"/>
    </row>
    <row r="408" spans="1:7" s="228" customFormat="1" x14ac:dyDescent="0.25">
      <c r="A408" s="300" t="s">
        <v>2193</v>
      </c>
      <c r="B408" s="238"/>
      <c r="C408" s="226"/>
      <c r="D408" s="238"/>
      <c r="E408" s="237"/>
      <c r="F408" s="237"/>
      <c r="G408" s="237"/>
    </row>
    <row r="409" spans="1:7" s="228" customFormat="1" x14ac:dyDescent="0.25">
      <c r="A409" s="300" t="s">
        <v>2194</v>
      </c>
      <c r="B409" s="238"/>
      <c r="C409" s="226"/>
      <c r="D409" s="238"/>
      <c r="E409" s="237"/>
      <c r="F409" s="237"/>
      <c r="G409" s="237"/>
    </row>
    <row r="410" spans="1:7" s="183" customFormat="1" x14ac:dyDescent="0.25">
      <c r="A410" s="300" t="s">
        <v>2195</v>
      </c>
      <c r="B410" s="221"/>
      <c r="C410" s="226"/>
      <c r="D410" s="221"/>
      <c r="E410" s="220"/>
      <c r="F410" s="220"/>
      <c r="G410" s="220"/>
    </row>
    <row r="411" spans="1:7" ht="18.75" x14ac:dyDescent="0.25">
      <c r="A411" s="143"/>
      <c r="B411" s="144" t="s">
        <v>806</v>
      </c>
      <c r="C411" s="143"/>
      <c r="D411" s="143"/>
      <c r="E411" s="143"/>
      <c r="F411" s="145"/>
      <c r="G411" s="145"/>
    </row>
    <row r="412" spans="1:7" ht="15" customHeight="1" x14ac:dyDescent="0.25">
      <c r="A412" s="130"/>
      <c r="B412" s="292" t="s">
        <v>2196</v>
      </c>
      <c r="C412" s="130" t="s">
        <v>687</v>
      </c>
      <c r="D412" s="130" t="s">
        <v>688</v>
      </c>
      <c r="E412" s="130"/>
      <c r="F412" s="130" t="s">
        <v>517</v>
      </c>
      <c r="G412" s="130" t="s">
        <v>689</v>
      </c>
    </row>
    <row r="413" spans="1:7" x14ac:dyDescent="0.25">
      <c r="A413" s="238" t="s">
        <v>1983</v>
      </c>
      <c r="B413" s="119" t="s">
        <v>691</v>
      </c>
      <c r="C413" s="174">
        <f>C13/D413*1000</f>
        <v>13680.205864583333</v>
      </c>
      <c r="D413" s="146">
        <f>D28</f>
        <v>768</v>
      </c>
      <c r="E413" s="146"/>
      <c r="F413" s="147"/>
      <c r="G413" s="147"/>
    </row>
    <row r="414" spans="1:7" x14ac:dyDescent="0.25">
      <c r="A414" s="239"/>
      <c r="D414" s="146"/>
      <c r="E414" s="146"/>
      <c r="F414" s="147"/>
      <c r="G414" s="147"/>
    </row>
    <row r="415" spans="1:7" x14ac:dyDescent="0.25">
      <c r="A415" s="238"/>
      <c r="B415" s="119" t="s">
        <v>692</v>
      </c>
      <c r="D415" s="146"/>
      <c r="E415" s="146"/>
      <c r="F415" s="147"/>
      <c r="G415" s="147"/>
    </row>
    <row r="416" spans="1:7" x14ac:dyDescent="0.25">
      <c r="A416" s="238" t="s">
        <v>1984</v>
      </c>
      <c r="B416" s="140" t="s">
        <v>3277</v>
      </c>
      <c r="C416" s="174">
        <v>5.2920480000000003</v>
      </c>
      <c r="D416" s="177" t="s">
        <v>1249</v>
      </c>
      <c r="E416" s="146"/>
      <c r="F416" s="173">
        <f t="shared" ref="F416:F439" si="17">IF($C$440=0,"",IF(C416="[for completion]","",C416/$C$440))</f>
        <v>5.0369764662558446E-4</v>
      </c>
      <c r="G416" s="173" t="str">
        <f t="shared" ref="G416:G439" si="18">IF($D$440=0,"",IF(D416="[for completion]","",D416/$D$440))</f>
        <v/>
      </c>
    </row>
    <row r="417" spans="1:7" x14ac:dyDescent="0.25">
      <c r="A417" s="238" t="s">
        <v>1985</v>
      </c>
      <c r="B417" s="140" t="s">
        <v>3278</v>
      </c>
      <c r="C417" s="174">
        <v>55.673990000000003</v>
      </c>
      <c r="D417" s="216" t="s">
        <v>1249</v>
      </c>
      <c r="E417" s="146"/>
      <c r="F417" s="173">
        <f t="shared" si="17"/>
        <v>5.2990558175693651E-3</v>
      </c>
      <c r="G417" s="173" t="str">
        <f t="shared" si="18"/>
        <v/>
      </c>
    </row>
    <row r="418" spans="1:7" x14ac:dyDescent="0.25">
      <c r="A418" s="238" t="s">
        <v>1986</v>
      </c>
      <c r="B418" s="140" t="s">
        <v>3279</v>
      </c>
      <c r="C418" s="174">
        <v>1667.637929</v>
      </c>
      <c r="D418" s="216" t="s">
        <v>1249</v>
      </c>
      <c r="E418" s="146"/>
      <c r="F418" s="173">
        <f t="shared" si="17"/>
        <v>0.15872594131059722</v>
      </c>
      <c r="G418" s="173" t="str">
        <f t="shared" si="18"/>
        <v/>
      </c>
    </row>
    <row r="419" spans="1:7" x14ac:dyDescent="0.25">
      <c r="A419" s="238" t="s">
        <v>1987</v>
      </c>
      <c r="B419" s="140" t="s">
        <v>3280</v>
      </c>
      <c r="C419" s="174">
        <v>8777.7941380000011</v>
      </c>
      <c r="D419" s="216" t="s">
        <v>1249</v>
      </c>
      <c r="E419" s="146"/>
      <c r="F419" s="173">
        <f t="shared" si="17"/>
        <v>0.83547130522520785</v>
      </c>
      <c r="G419" s="173" t="str">
        <f t="shared" si="18"/>
        <v/>
      </c>
    </row>
    <row r="420" spans="1:7" x14ac:dyDescent="0.25">
      <c r="A420" s="238" t="s">
        <v>1988</v>
      </c>
      <c r="B420" s="140" t="s">
        <v>609</v>
      </c>
      <c r="C420" s="174" t="s">
        <v>83</v>
      </c>
      <c r="D420" s="177" t="s">
        <v>83</v>
      </c>
      <c r="E420" s="146"/>
      <c r="F420" s="173" t="str">
        <f t="shared" si="17"/>
        <v/>
      </c>
      <c r="G420" s="173" t="str">
        <f t="shared" si="18"/>
        <v/>
      </c>
    </row>
    <row r="421" spans="1:7" x14ac:dyDescent="0.25">
      <c r="A421" s="238" t="s">
        <v>1989</v>
      </c>
      <c r="B421" s="140" t="s">
        <v>609</v>
      </c>
      <c r="C421" s="174" t="s">
        <v>83</v>
      </c>
      <c r="D421" s="177" t="s">
        <v>83</v>
      </c>
      <c r="E421" s="146"/>
      <c r="F421" s="173" t="str">
        <f t="shared" si="17"/>
        <v/>
      </c>
      <c r="G421" s="173" t="str">
        <f t="shared" si="18"/>
        <v/>
      </c>
    </row>
    <row r="422" spans="1:7" x14ac:dyDescent="0.25">
      <c r="A422" s="238" t="s">
        <v>1990</v>
      </c>
      <c r="B422" s="140" t="s">
        <v>609</v>
      </c>
      <c r="C422" s="174" t="s">
        <v>83</v>
      </c>
      <c r="D422" s="177" t="s">
        <v>83</v>
      </c>
      <c r="E422" s="146"/>
      <c r="F422" s="173" t="str">
        <f t="shared" si="17"/>
        <v/>
      </c>
      <c r="G422" s="173" t="str">
        <f t="shared" si="18"/>
        <v/>
      </c>
    </row>
    <row r="423" spans="1:7" x14ac:dyDescent="0.25">
      <c r="A423" s="238" t="s">
        <v>1991</v>
      </c>
      <c r="B423" s="140" t="s">
        <v>609</v>
      </c>
      <c r="C423" s="174" t="s">
        <v>83</v>
      </c>
      <c r="D423" s="177" t="s">
        <v>83</v>
      </c>
      <c r="E423" s="146"/>
      <c r="F423" s="173" t="str">
        <f t="shared" si="17"/>
        <v/>
      </c>
      <c r="G423" s="173" t="str">
        <f t="shared" si="18"/>
        <v/>
      </c>
    </row>
    <row r="424" spans="1:7" x14ac:dyDescent="0.25">
      <c r="A424" s="238" t="s">
        <v>1992</v>
      </c>
      <c r="B424" s="203" t="s">
        <v>609</v>
      </c>
      <c r="C424" s="174" t="s">
        <v>83</v>
      </c>
      <c r="D424" s="177" t="s">
        <v>83</v>
      </c>
      <c r="E424" s="146"/>
      <c r="F424" s="173" t="str">
        <f t="shared" si="17"/>
        <v/>
      </c>
      <c r="G424" s="173" t="str">
        <f t="shared" si="18"/>
        <v/>
      </c>
    </row>
    <row r="425" spans="1:7" x14ac:dyDescent="0.25">
      <c r="A425" s="238" t="s">
        <v>2197</v>
      </c>
      <c r="B425" s="140" t="s">
        <v>609</v>
      </c>
      <c r="C425" s="174" t="s">
        <v>83</v>
      </c>
      <c r="D425" s="177" t="s">
        <v>83</v>
      </c>
      <c r="E425" s="140"/>
      <c r="F425" s="173" t="str">
        <f t="shared" si="17"/>
        <v/>
      </c>
      <c r="G425" s="173" t="str">
        <f t="shared" si="18"/>
        <v/>
      </c>
    </row>
    <row r="426" spans="1:7" x14ac:dyDescent="0.25">
      <c r="A426" s="238" t="s">
        <v>2198</v>
      </c>
      <c r="B426" s="140" t="s">
        <v>609</v>
      </c>
      <c r="C426" s="174" t="s">
        <v>83</v>
      </c>
      <c r="D426" s="177" t="s">
        <v>83</v>
      </c>
      <c r="E426" s="140"/>
      <c r="F426" s="173" t="str">
        <f t="shared" si="17"/>
        <v/>
      </c>
      <c r="G426" s="173" t="str">
        <f t="shared" si="18"/>
        <v/>
      </c>
    </row>
    <row r="427" spans="1:7" x14ac:dyDescent="0.25">
      <c r="A427" s="238" t="s">
        <v>2199</v>
      </c>
      <c r="B427" s="140" t="s">
        <v>609</v>
      </c>
      <c r="C427" s="174" t="s">
        <v>83</v>
      </c>
      <c r="D427" s="177" t="s">
        <v>83</v>
      </c>
      <c r="E427" s="140"/>
      <c r="F427" s="173" t="str">
        <f t="shared" si="17"/>
        <v/>
      </c>
      <c r="G427" s="173" t="str">
        <f t="shared" si="18"/>
        <v/>
      </c>
    </row>
    <row r="428" spans="1:7" x14ac:dyDescent="0.25">
      <c r="A428" s="238" t="s">
        <v>2200</v>
      </c>
      <c r="B428" s="140" t="s">
        <v>609</v>
      </c>
      <c r="C428" s="174" t="s">
        <v>83</v>
      </c>
      <c r="D428" s="177" t="s">
        <v>83</v>
      </c>
      <c r="E428" s="140"/>
      <c r="F428" s="173" t="str">
        <f t="shared" si="17"/>
        <v/>
      </c>
      <c r="G428" s="173" t="str">
        <f t="shared" si="18"/>
        <v/>
      </c>
    </row>
    <row r="429" spans="1:7" x14ac:dyDescent="0.25">
      <c r="A429" s="238" t="s">
        <v>2201</v>
      </c>
      <c r="B429" s="140" t="s">
        <v>609</v>
      </c>
      <c r="C429" s="174" t="s">
        <v>83</v>
      </c>
      <c r="D429" s="177" t="s">
        <v>83</v>
      </c>
      <c r="E429" s="140"/>
      <c r="F429" s="173" t="str">
        <f t="shared" si="17"/>
        <v/>
      </c>
      <c r="G429" s="173" t="str">
        <f t="shared" si="18"/>
        <v/>
      </c>
    </row>
    <row r="430" spans="1:7" x14ac:dyDescent="0.25">
      <c r="A430" s="238" t="s">
        <v>2202</v>
      </c>
      <c r="B430" s="140" t="s">
        <v>609</v>
      </c>
      <c r="C430" s="174" t="s">
        <v>83</v>
      </c>
      <c r="D430" s="177" t="s">
        <v>83</v>
      </c>
      <c r="E430" s="140"/>
      <c r="F430" s="173" t="str">
        <f t="shared" si="17"/>
        <v/>
      </c>
      <c r="G430" s="173" t="str">
        <f t="shared" si="18"/>
        <v/>
      </c>
    </row>
    <row r="431" spans="1:7" x14ac:dyDescent="0.25">
      <c r="A431" s="238" t="s">
        <v>2203</v>
      </c>
      <c r="B431" s="140" t="s">
        <v>609</v>
      </c>
      <c r="C431" s="174" t="s">
        <v>83</v>
      </c>
      <c r="D431" s="177" t="s">
        <v>83</v>
      </c>
      <c r="F431" s="173" t="str">
        <f t="shared" si="17"/>
        <v/>
      </c>
      <c r="G431" s="173" t="str">
        <f t="shared" si="18"/>
        <v/>
      </c>
    </row>
    <row r="432" spans="1:7" x14ac:dyDescent="0.25">
      <c r="A432" s="238" t="s">
        <v>2204</v>
      </c>
      <c r="B432" s="140" t="s">
        <v>609</v>
      </c>
      <c r="C432" s="174" t="s">
        <v>83</v>
      </c>
      <c r="D432" s="177" t="s">
        <v>83</v>
      </c>
      <c r="E432" s="135"/>
      <c r="F432" s="173" t="str">
        <f t="shared" si="17"/>
        <v/>
      </c>
      <c r="G432" s="173" t="str">
        <f t="shared" si="18"/>
        <v/>
      </c>
    </row>
    <row r="433" spans="1:7" x14ac:dyDescent="0.25">
      <c r="A433" s="238" t="s">
        <v>2205</v>
      </c>
      <c r="B433" s="140" t="s">
        <v>609</v>
      </c>
      <c r="C433" s="174" t="s">
        <v>83</v>
      </c>
      <c r="D433" s="177" t="s">
        <v>83</v>
      </c>
      <c r="E433" s="135"/>
      <c r="F433" s="173" t="str">
        <f t="shared" si="17"/>
        <v/>
      </c>
      <c r="G433" s="173" t="str">
        <f t="shared" si="18"/>
        <v/>
      </c>
    </row>
    <row r="434" spans="1:7" x14ac:dyDescent="0.25">
      <c r="A434" s="238" t="s">
        <v>2206</v>
      </c>
      <c r="B434" s="140" t="s">
        <v>609</v>
      </c>
      <c r="C434" s="174" t="s">
        <v>83</v>
      </c>
      <c r="D434" s="177" t="s">
        <v>83</v>
      </c>
      <c r="E434" s="135"/>
      <c r="F434" s="173" t="str">
        <f t="shared" si="17"/>
        <v/>
      </c>
      <c r="G434" s="173" t="str">
        <f t="shared" si="18"/>
        <v/>
      </c>
    </row>
    <row r="435" spans="1:7" x14ac:dyDescent="0.25">
      <c r="A435" s="238" t="s">
        <v>2207</v>
      </c>
      <c r="B435" s="140" t="s">
        <v>609</v>
      </c>
      <c r="C435" s="174" t="s">
        <v>83</v>
      </c>
      <c r="D435" s="177" t="s">
        <v>83</v>
      </c>
      <c r="E435" s="135"/>
      <c r="F435" s="173" t="str">
        <f t="shared" si="17"/>
        <v/>
      </c>
      <c r="G435" s="173" t="str">
        <f t="shared" si="18"/>
        <v/>
      </c>
    </row>
    <row r="436" spans="1:7" x14ac:dyDescent="0.25">
      <c r="A436" s="238" t="s">
        <v>2208</v>
      </c>
      <c r="B436" s="140" t="s">
        <v>609</v>
      </c>
      <c r="C436" s="174" t="s">
        <v>83</v>
      </c>
      <c r="D436" s="177" t="s">
        <v>83</v>
      </c>
      <c r="E436" s="135"/>
      <c r="F436" s="173" t="str">
        <f t="shared" si="17"/>
        <v/>
      </c>
      <c r="G436" s="173" t="str">
        <f t="shared" si="18"/>
        <v/>
      </c>
    </row>
    <row r="437" spans="1:7" x14ac:dyDescent="0.25">
      <c r="A437" s="238" t="s">
        <v>2209</v>
      </c>
      <c r="B437" s="140" t="s">
        <v>609</v>
      </c>
      <c r="C437" s="174" t="s">
        <v>83</v>
      </c>
      <c r="D437" s="177" t="s">
        <v>83</v>
      </c>
      <c r="E437" s="135"/>
      <c r="F437" s="173" t="str">
        <f t="shared" si="17"/>
        <v/>
      </c>
      <c r="G437" s="173" t="str">
        <f t="shared" si="18"/>
        <v/>
      </c>
    </row>
    <row r="438" spans="1:7" x14ac:dyDescent="0.25">
      <c r="A438" s="238" t="s">
        <v>2210</v>
      </c>
      <c r="B438" s="140" t="s">
        <v>609</v>
      </c>
      <c r="C438" s="174" t="s">
        <v>83</v>
      </c>
      <c r="D438" s="177" t="s">
        <v>83</v>
      </c>
      <c r="E438" s="135"/>
      <c r="F438" s="173" t="str">
        <f t="shared" si="17"/>
        <v/>
      </c>
      <c r="G438" s="173" t="str">
        <f t="shared" si="18"/>
        <v/>
      </c>
    </row>
    <row r="439" spans="1:7" x14ac:dyDescent="0.25">
      <c r="A439" s="238" t="s">
        <v>2211</v>
      </c>
      <c r="B439" s="140" t="s">
        <v>609</v>
      </c>
      <c r="C439" s="174" t="s">
        <v>83</v>
      </c>
      <c r="D439" s="177" t="s">
        <v>83</v>
      </c>
      <c r="E439" s="135"/>
      <c r="F439" s="173" t="str">
        <f t="shared" si="17"/>
        <v/>
      </c>
      <c r="G439" s="173" t="str">
        <f t="shared" si="18"/>
        <v/>
      </c>
    </row>
    <row r="440" spans="1:7" x14ac:dyDescent="0.25">
      <c r="A440" s="238" t="s">
        <v>2212</v>
      </c>
      <c r="B440" s="203" t="s">
        <v>149</v>
      </c>
      <c r="C440" s="180">
        <f>SUM(C416:C439)</f>
        <v>10506.398105</v>
      </c>
      <c r="D440" s="178">
        <f>SUM(D416:D439)</f>
        <v>0</v>
      </c>
      <c r="E440" s="135"/>
      <c r="F440" s="179">
        <f>SUM(F416:F439)</f>
        <v>1</v>
      </c>
      <c r="G440" s="179">
        <f>SUM(G416:G439)</f>
        <v>0</v>
      </c>
    </row>
    <row r="441" spans="1:7" ht="15" customHeight="1" x14ac:dyDescent="0.25">
      <c r="A441" s="130"/>
      <c r="B441" s="130" t="s">
        <v>2213</v>
      </c>
      <c r="C441" s="130" t="s">
        <v>687</v>
      </c>
      <c r="D441" s="130" t="s">
        <v>688</v>
      </c>
      <c r="E441" s="130"/>
      <c r="F441" s="130" t="s">
        <v>517</v>
      </c>
      <c r="G441" s="130" t="s">
        <v>689</v>
      </c>
    </row>
    <row r="442" spans="1:7" x14ac:dyDescent="0.25">
      <c r="A442" s="238" t="s">
        <v>1993</v>
      </c>
      <c r="B442" s="119" t="s">
        <v>720</v>
      </c>
      <c r="C442" s="151">
        <v>0.55049999999999999</v>
      </c>
      <c r="G442" s="119"/>
    </row>
    <row r="443" spans="1:7" x14ac:dyDescent="0.25">
      <c r="A443" s="238"/>
      <c r="G443" s="119"/>
    </row>
    <row r="444" spans="1:7" x14ac:dyDescent="0.25">
      <c r="A444" s="238"/>
      <c r="B444" s="140" t="s">
        <v>721</v>
      </c>
      <c r="G444" s="119"/>
    </row>
    <row r="445" spans="1:7" x14ac:dyDescent="0.25">
      <c r="A445" s="238" t="s">
        <v>1994</v>
      </c>
      <c r="B445" s="119" t="s">
        <v>723</v>
      </c>
      <c r="C445" s="174">
        <v>733.59054299999991</v>
      </c>
      <c r="D445" s="177" t="s">
        <v>1249</v>
      </c>
      <c r="F445" s="173">
        <f>IF($C$453=0,"",IF(C445="[for completion]","",C445/$C$453))</f>
        <v>6.9823219693217892E-2</v>
      </c>
      <c r="G445" s="173" t="str">
        <f>IF($D$453=0,"",IF(D445="[for completion]","",D445/$D$453))</f>
        <v/>
      </c>
    </row>
    <row r="446" spans="1:7" x14ac:dyDescent="0.25">
      <c r="A446" s="238" t="s">
        <v>1995</v>
      </c>
      <c r="B446" s="119" t="s">
        <v>725</v>
      </c>
      <c r="C446" s="174">
        <v>494.14307900000011</v>
      </c>
      <c r="D446" s="216" t="s">
        <v>1249</v>
      </c>
      <c r="F446" s="173">
        <f t="shared" ref="F446:F459" si="19">IF($C$453=0,"",IF(C446="[for completion]","",C446/$C$453))</f>
        <v>4.7032586630414257E-2</v>
      </c>
      <c r="G446" s="173" t="str">
        <f t="shared" ref="G446:G459" si="20">IF($D$453=0,"",IF(D446="[for completion]","",D446/$D$453))</f>
        <v/>
      </c>
    </row>
    <row r="447" spans="1:7" x14ac:dyDescent="0.25">
      <c r="A447" s="238" t="s">
        <v>1996</v>
      </c>
      <c r="B447" s="119" t="s">
        <v>727</v>
      </c>
      <c r="C447" s="174">
        <v>9278.6644820000001</v>
      </c>
      <c r="D447" s="216" t="s">
        <v>1249</v>
      </c>
      <c r="F447" s="173">
        <f t="shared" si="19"/>
        <v>0.88314419367636787</v>
      </c>
      <c r="G447" s="173" t="str">
        <f t="shared" si="20"/>
        <v/>
      </c>
    </row>
    <row r="448" spans="1:7" x14ac:dyDescent="0.25">
      <c r="A448" s="238" t="s">
        <v>1997</v>
      </c>
      <c r="B448" s="119" t="s">
        <v>729</v>
      </c>
      <c r="C448" s="174" t="s">
        <v>83</v>
      </c>
      <c r="D448" s="177" t="s">
        <v>83</v>
      </c>
      <c r="F448" s="173" t="str">
        <f t="shared" si="19"/>
        <v/>
      </c>
      <c r="G448" s="173" t="str">
        <f t="shared" si="20"/>
        <v/>
      </c>
    </row>
    <row r="449" spans="1:7" x14ac:dyDescent="0.25">
      <c r="A449" s="238" t="s">
        <v>1998</v>
      </c>
      <c r="B449" s="119" t="s">
        <v>731</v>
      </c>
      <c r="C449" s="174" t="s">
        <v>83</v>
      </c>
      <c r="D449" s="177" t="s">
        <v>83</v>
      </c>
      <c r="F449" s="173" t="str">
        <f t="shared" si="19"/>
        <v/>
      </c>
      <c r="G449" s="173" t="str">
        <f t="shared" si="20"/>
        <v/>
      </c>
    </row>
    <row r="450" spans="1:7" x14ac:dyDescent="0.25">
      <c r="A450" s="238" t="s">
        <v>1999</v>
      </c>
      <c r="B450" s="119" t="s">
        <v>733</v>
      </c>
      <c r="C450" s="174" t="s">
        <v>83</v>
      </c>
      <c r="D450" s="177" t="s">
        <v>83</v>
      </c>
      <c r="F450" s="173" t="str">
        <f t="shared" si="19"/>
        <v/>
      </c>
      <c r="G450" s="173" t="str">
        <f t="shared" si="20"/>
        <v/>
      </c>
    </row>
    <row r="451" spans="1:7" x14ac:dyDescent="0.25">
      <c r="A451" s="238" t="s">
        <v>2000</v>
      </c>
      <c r="B451" s="119" t="s">
        <v>735</v>
      </c>
      <c r="C451" s="174" t="s">
        <v>83</v>
      </c>
      <c r="D451" s="177" t="s">
        <v>83</v>
      </c>
      <c r="F451" s="173" t="str">
        <f t="shared" si="19"/>
        <v/>
      </c>
      <c r="G451" s="173" t="str">
        <f t="shared" si="20"/>
        <v/>
      </c>
    </row>
    <row r="452" spans="1:7" x14ac:dyDescent="0.25">
      <c r="A452" s="238" t="s">
        <v>2001</v>
      </c>
      <c r="B452" s="119" t="s">
        <v>737</v>
      </c>
      <c r="C452" s="174" t="s">
        <v>83</v>
      </c>
      <c r="D452" s="177" t="s">
        <v>83</v>
      </c>
      <c r="F452" s="173" t="str">
        <f t="shared" si="19"/>
        <v/>
      </c>
      <c r="G452" s="173" t="str">
        <f t="shared" si="20"/>
        <v/>
      </c>
    </row>
    <row r="453" spans="1:7" x14ac:dyDescent="0.25">
      <c r="A453" s="238" t="s">
        <v>2002</v>
      </c>
      <c r="B453" s="149" t="s">
        <v>149</v>
      </c>
      <c r="C453" s="174">
        <f>SUM(C445:C452)</f>
        <v>10506.398104</v>
      </c>
      <c r="D453" s="177">
        <f>SUM(D445:D452)</f>
        <v>0</v>
      </c>
      <c r="F453" s="151">
        <f>SUM(F445:F452)</f>
        <v>1</v>
      </c>
      <c r="G453" s="151">
        <f>SUM(G445:G452)</f>
        <v>0</v>
      </c>
    </row>
    <row r="454" spans="1:7" outlineLevel="1" x14ac:dyDescent="0.25">
      <c r="A454" s="238" t="s">
        <v>2003</v>
      </c>
      <c r="B454" s="136" t="s">
        <v>740</v>
      </c>
      <c r="C454" s="174"/>
      <c r="D454" s="177"/>
      <c r="F454" s="173">
        <f t="shared" si="19"/>
        <v>0</v>
      </c>
      <c r="G454" s="173" t="str">
        <f t="shared" si="20"/>
        <v/>
      </c>
    </row>
    <row r="455" spans="1:7" outlineLevel="1" x14ac:dyDescent="0.25">
      <c r="A455" s="238" t="s">
        <v>2004</v>
      </c>
      <c r="B455" s="136" t="s">
        <v>742</v>
      </c>
      <c r="C455" s="174"/>
      <c r="D455" s="177"/>
      <c r="F455" s="173">
        <f t="shared" si="19"/>
        <v>0</v>
      </c>
      <c r="G455" s="173" t="str">
        <f t="shared" si="20"/>
        <v/>
      </c>
    </row>
    <row r="456" spans="1:7" outlineLevel="1" x14ac:dyDescent="0.25">
      <c r="A456" s="238" t="s">
        <v>2005</v>
      </c>
      <c r="B456" s="136" t="s">
        <v>744</v>
      </c>
      <c r="C456" s="174"/>
      <c r="D456" s="177"/>
      <c r="F456" s="173">
        <f t="shared" si="19"/>
        <v>0</v>
      </c>
      <c r="G456" s="173" t="str">
        <f t="shared" si="20"/>
        <v/>
      </c>
    </row>
    <row r="457" spans="1:7" outlineLevel="1" x14ac:dyDescent="0.25">
      <c r="A457" s="238" t="s">
        <v>2006</v>
      </c>
      <c r="B457" s="136" t="s">
        <v>746</v>
      </c>
      <c r="C457" s="174"/>
      <c r="D457" s="177"/>
      <c r="F457" s="173">
        <f t="shared" si="19"/>
        <v>0</v>
      </c>
      <c r="G457" s="173" t="str">
        <f t="shared" si="20"/>
        <v/>
      </c>
    </row>
    <row r="458" spans="1:7" outlineLevel="1" x14ac:dyDescent="0.25">
      <c r="A458" s="238" t="s">
        <v>2007</v>
      </c>
      <c r="B458" s="136" t="s">
        <v>748</v>
      </c>
      <c r="C458" s="174"/>
      <c r="D458" s="177"/>
      <c r="F458" s="173">
        <f t="shared" si="19"/>
        <v>0</v>
      </c>
      <c r="G458" s="173" t="str">
        <f t="shared" si="20"/>
        <v/>
      </c>
    </row>
    <row r="459" spans="1:7" outlineLevel="1" x14ac:dyDescent="0.25">
      <c r="A459" s="238" t="s">
        <v>2008</v>
      </c>
      <c r="B459" s="136" t="s">
        <v>750</v>
      </c>
      <c r="C459" s="174"/>
      <c r="D459" s="177"/>
      <c r="F459" s="173">
        <f t="shared" si="19"/>
        <v>0</v>
      </c>
      <c r="G459" s="173" t="str">
        <f t="shared" si="20"/>
        <v/>
      </c>
    </row>
    <row r="460" spans="1:7" outlineLevel="1" x14ac:dyDescent="0.25">
      <c r="A460" s="238" t="s">
        <v>2009</v>
      </c>
      <c r="B460" s="136"/>
      <c r="F460" s="133"/>
      <c r="G460" s="133"/>
    </row>
    <row r="461" spans="1:7" outlineLevel="1" x14ac:dyDescent="0.25">
      <c r="A461" s="238" t="s">
        <v>2010</v>
      </c>
      <c r="B461" s="136"/>
      <c r="F461" s="133"/>
      <c r="G461" s="133"/>
    </row>
    <row r="462" spans="1:7" outlineLevel="1" x14ac:dyDescent="0.25">
      <c r="A462" s="238" t="s">
        <v>2011</v>
      </c>
      <c r="B462" s="136"/>
      <c r="F462" s="135"/>
      <c r="G462" s="135"/>
    </row>
    <row r="463" spans="1:7" ht="15" customHeight="1" x14ac:dyDescent="0.25">
      <c r="A463" s="130"/>
      <c r="B463" s="130" t="s">
        <v>2351</v>
      </c>
      <c r="C463" s="130" t="s">
        <v>687</v>
      </c>
      <c r="D463" s="130" t="s">
        <v>688</v>
      </c>
      <c r="E463" s="130"/>
      <c r="F463" s="130" t="s">
        <v>517</v>
      </c>
      <c r="G463" s="130" t="s">
        <v>689</v>
      </c>
    </row>
    <row r="464" spans="1:7" x14ac:dyDescent="0.25">
      <c r="A464" s="238" t="s">
        <v>2012</v>
      </c>
      <c r="B464" s="119" t="s">
        <v>720</v>
      </c>
      <c r="C464" s="151" t="s">
        <v>1243</v>
      </c>
      <c r="G464" s="119"/>
    </row>
    <row r="465" spans="1:7" x14ac:dyDescent="0.25">
      <c r="A465" s="238"/>
      <c r="G465" s="119"/>
    </row>
    <row r="466" spans="1:7" x14ac:dyDescent="0.25">
      <c r="A466" s="238"/>
      <c r="B466" s="140" t="s">
        <v>721</v>
      </c>
      <c r="G466" s="119"/>
    </row>
    <row r="467" spans="1:7" x14ac:dyDescent="0.25">
      <c r="A467" s="238" t="s">
        <v>2013</v>
      </c>
      <c r="B467" s="119" t="s">
        <v>723</v>
      </c>
      <c r="C467" s="235" t="s">
        <v>1243</v>
      </c>
      <c r="D467" s="235" t="s">
        <v>1243</v>
      </c>
      <c r="F467" s="173" t="str">
        <f>IF($C$475=0,"",IF(C467="[Mark as ND1 if not relevant]","",C467/$C$475))</f>
        <v/>
      </c>
      <c r="G467" s="173" t="str">
        <f>IF($D$475=0,"",IF(D467="[Mark as ND1 if not relevant]","",D467/$D$475))</f>
        <v/>
      </c>
    </row>
    <row r="468" spans="1:7" x14ac:dyDescent="0.25">
      <c r="A468" s="238" t="s">
        <v>2014</v>
      </c>
      <c r="B468" s="119" t="s">
        <v>725</v>
      </c>
      <c r="C468" s="235" t="s">
        <v>1243</v>
      </c>
      <c r="D468" s="235" t="s">
        <v>1243</v>
      </c>
      <c r="F468" s="173" t="str">
        <f t="shared" ref="F468:F474" si="21">IF($C$475=0,"",IF(C468="[Mark as ND1 if not relevant]","",C468/$C$475))</f>
        <v/>
      </c>
      <c r="G468" s="173" t="str">
        <f t="shared" ref="G468:G474" si="22">IF($D$475=0,"",IF(D468="[Mark as ND1 if not relevant]","",D468/$D$475))</f>
        <v/>
      </c>
    </row>
    <row r="469" spans="1:7" x14ac:dyDescent="0.25">
      <c r="A469" s="238" t="s">
        <v>2015</v>
      </c>
      <c r="B469" s="119" t="s">
        <v>727</v>
      </c>
      <c r="C469" s="235" t="s">
        <v>1243</v>
      </c>
      <c r="D469" s="235" t="s">
        <v>1243</v>
      </c>
      <c r="F469" s="173" t="str">
        <f t="shared" si="21"/>
        <v/>
      </c>
      <c r="G469" s="173" t="str">
        <f t="shared" si="22"/>
        <v/>
      </c>
    </row>
    <row r="470" spans="1:7" x14ac:dyDescent="0.25">
      <c r="A470" s="238" t="s">
        <v>2016</v>
      </c>
      <c r="B470" s="119" t="s">
        <v>729</v>
      </c>
      <c r="C470" s="235" t="s">
        <v>1243</v>
      </c>
      <c r="D470" s="235" t="s">
        <v>1243</v>
      </c>
      <c r="F470" s="173" t="str">
        <f t="shared" si="21"/>
        <v/>
      </c>
      <c r="G470" s="173" t="str">
        <f t="shared" si="22"/>
        <v/>
      </c>
    </row>
    <row r="471" spans="1:7" x14ac:dyDescent="0.25">
      <c r="A471" s="238" t="s">
        <v>2017</v>
      </c>
      <c r="B471" s="119" t="s">
        <v>731</v>
      </c>
      <c r="C471" s="235" t="s">
        <v>1243</v>
      </c>
      <c r="D471" s="235" t="s">
        <v>1243</v>
      </c>
      <c r="F471" s="173" t="str">
        <f t="shared" si="21"/>
        <v/>
      </c>
      <c r="G471" s="173" t="str">
        <f t="shared" si="22"/>
        <v/>
      </c>
    </row>
    <row r="472" spans="1:7" x14ac:dyDescent="0.25">
      <c r="A472" s="238" t="s">
        <v>2018</v>
      </c>
      <c r="B472" s="119" t="s">
        <v>733</v>
      </c>
      <c r="C472" s="235" t="s">
        <v>1243</v>
      </c>
      <c r="D472" s="235" t="s">
        <v>1243</v>
      </c>
      <c r="F472" s="173" t="str">
        <f t="shared" si="21"/>
        <v/>
      </c>
      <c r="G472" s="173" t="str">
        <f t="shared" si="22"/>
        <v/>
      </c>
    </row>
    <row r="473" spans="1:7" x14ac:dyDescent="0.25">
      <c r="A473" s="238" t="s">
        <v>2019</v>
      </c>
      <c r="B473" s="119" t="s">
        <v>735</v>
      </c>
      <c r="C473" s="235" t="s">
        <v>1243</v>
      </c>
      <c r="D473" s="235" t="s">
        <v>1243</v>
      </c>
      <c r="F473" s="173" t="str">
        <f t="shared" si="21"/>
        <v/>
      </c>
      <c r="G473" s="173" t="str">
        <f t="shared" si="22"/>
        <v/>
      </c>
    </row>
    <row r="474" spans="1:7" x14ac:dyDescent="0.25">
      <c r="A474" s="238" t="s">
        <v>2020</v>
      </c>
      <c r="B474" s="119" t="s">
        <v>737</v>
      </c>
      <c r="C474" s="235" t="s">
        <v>1243</v>
      </c>
      <c r="D474" s="235" t="s">
        <v>1243</v>
      </c>
      <c r="F474" s="173" t="str">
        <f t="shared" si="21"/>
        <v/>
      </c>
      <c r="G474" s="173" t="str">
        <f t="shared" si="22"/>
        <v/>
      </c>
    </row>
    <row r="475" spans="1:7" x14ac:dyDescent="0.25">
      <c r="A475" s="238" t="s">
        <v>2021</v>
      </c>
      <c r="B475" s="149" t="s">
        <v>149</v>
      </c>
      <c r="C475" s="174">
        <f>SUM(C467:C474)</f>
        <v>0</v>
      </c>
      <c r="D475" s="177">
        <f>SUM(D467:D474)</f>
        <v>0</v>
      </c>
      <c r="F475" s="151">
        <f>SUM(F467:F474)</f>
        <v>0</v>
      </c>
      <c r="G475" s="151">
        <f>SUM(G467:G474)</f>
        <v>0</v>
      </c>
    </row>
    <row r="476" spans="1:7" outlineLevel="1" x14ac:dyDescent="0.25">
      <c r="A476" s="238" t="s">
        <v>2022</v>
      </c>
      <c r="B476" s="136" t="s">
        <v>740</v>
      </c>
      <c r="C476" s="174"/>
      <c r="D476" s="177"/>
      <c r="F476" s="173" t="str">
        <f t="shared" ref="F476:F481" si="23">IF($C$475=0,"",IF(C476="[for completion]","",C476/$C$475))</f>
        <v/>
      </c>
      <c r="G476" s="173" t="str">
        <f t="shared" ref="G476:G481" si="24">IF($D$475=0,"",IF(D476="[for completion]","",D476/$D$475))</f>
        <v/>
      </c>
    </row>
    <row r="477" spans="1:7" outlineLevel="1" x14ac:dyDescent="0.25">
      <c r="A477" s="238" t="s">
        <v>2023</v>
      </c>
      <c r="B477" s="136" t="s">
        <v>742</v>
      </c>
      <c r="C477" s="174"/>
      <c r="D477" s="177"/>
      <c r="F477" s="173" t="str">
        <f t="shared" si="23"/>
        <v/>
      </c>
      <c r="G477" s="173" t="str">
        <f t="shared" si="24"/>
        <v/>
      </c>
    </row>
    <row r="478" spans="1:7" outlineLevel="1" x14ac:dyDescent="0.25">
      <c r="A478" s="238" t="s">
        <v>2024</v>
      </c>
      <c r="B478" s="136" t="s">
        <v>744</v>
      </c>
      <c r="C478" s="174"/>
      <c r="D478" s="177"/>
      <c r="F478" s="173" t="str">
        <f t="shared" si="23"/>
        <v/>
      </c>
      <c r="G478" s="173" t="str">
        <f t="shared" si="24"/>
        <v/>
      </c>
    </row>
    <row r="479" spans="1:7" outlineLevel="1" x14ac:dyDescent="0.25">
      <c r="A479" s="238" t="s">
        <v>2025</v>
      </c>
      <c r="B479" s="136" t="s">
        <v>746</v>
      </c>
      <c r="C479" s="174"/>
      <c r="D479" s="177"/>
      <c r="F479" s="173" t="str">
        <f t="shared" si="23"/>
        <v/>
      </c>
      <c r="G479" s="173" t="str">
        <f t="shared" si="24"/>
        <v/>
      </c>
    </row>
    <row r="480" spans="1:7" outlineLevel="1" x14ac:dyDescent="0.25">
      <c r="A480" s="238" t="s">
        <v>2026</v>
      </c>
      <c r="B480" s="136" t="s">
        <v>748</v>
      </c>
      <c r="C480" s="174"/>
      <c r="D480" s="177"/>
      <c r="F480" s="173" t="str">
        <f t="shared" si="23"/>
        <v/>
      </c>
      <c r="G480" s="173" t="str">
        <f t="shared" si="24"/>
        <v/>
      </c>
    </row>
    <row r="481" spans="1:7" outlineLevel="1" x14ac:dyDescent="0.25">
      <c r="A481" s="238" t="s">
        <v>2027</v>
      </c>
      <c r="B481" s="136" t="s">
        <v>750</v>
      </c>
      <c r="C481" s="174"/>
      <c r="D481" s="177"/>
      <c r="F481" s="173" t="str">
        <f t="shared" si="23"/>
        <v/>
      </c>
      <c r="G481" s="173" t="str">
        <f t="shared" si="24"/>
        <v/>
      </c>
    </row>
    <row r="482" spans="1:7" outlineLevel="1" x14ac:dyDescent="0.25">
      <c r="A482" s="238" t="s">
        <v>2028</v>
      </c>
      <c r="B482" s="136"/>
      <c r="F482" s="173"/>
      <c r="G482" s="173"/>
    </row>
    <row r="483" spans="1:7" outlineLevel="1" x14ac:dyDescent="0.25">
      <c r="A483" s="238" t="s">
        <v>2029</v>
      </c>
      <c r="B483" s="136"/>
      <c r="F483" s="173"/>
      <c r="G483" s="173"/>
    </row>
    <row r="484" spans="1:7" outlineLevel="1" x14ac:dyDescent="0.25">
      <c r="A484" s="238" t="s">
        <v>2030</v>
      </c>
      <c r="B484" s="136"/>
      <c r="F484" s="173"/>
      <c r="G484" s="151"/>
    </row>
    <row r="485" spans="1:7" ht="15" customHeight="1" x14ac:dyDescent="0.25">
      <c r="A485" s="130"/>
      <c r="B485" s="131" t="s">
        <v>2214</v>
      </c>
      <c r="C485" s="130" t="s">
        <v>807</v>
      </c>
      <c r="D485" s="130"/>
      <c r="E485" s="130"/>
      <c r="F485" s="130"/>
      <c r="G485" s="132"/>
    </row>
    <row r="486" spans="1:7" x14ac:dyDescent="0.25">
      <c r="A486" s="238" t="s">
        <v>2215</v>
      </c>
      <c r="B486" s="140" t="s">
        <v>808</v>
      </c>
      <c r="C486" s="151">
        <v>0.2783006078826194</v>
      </c>
      <c r="G486" s="119"/>
    </row>
    <row r="487" spans="1:7" x14ac:dyDescent="0.25">
      <c r="A487" s="238" t="s">
        <v>2216</v>
      </c>
      <c r="B487" s="140" t="s">
        <v>809</v>
      </c>
      <c r="C487" s="151">
        <v>0.54173344219966935</v>
      </c>
      <c r="G487" s="119"/>
    </row>
    <row r="488" spans="1:7" x14ac:dyDescent="0.25">
      <c r="A488" s="238" t="s">
        <v>2217</v>
      </c>
      <c r="B488" s="140" t="s">
        <v>810</v>
      </c>
      <c r="C488" s="151" t="s">
        <v>83</v>
      </c>
      <c r="G488" s="119"/>
    </row>
    <row r="489" spans="1:7" x14ac:dyDescent="0.25">
      <c r="A489" s="238" t="s">
        <v>2218</v>
      </c>
      <c r="B489" s="140" t="s">
        <v>811</v>
      </c>
      <c r="C489" s="151" t="s">
        <v>83</v>
      </c>
      <c r="G489" s="119"/>
    </row>
    <row r="490" spans="1:7" x14ac:dyDescent="0.25">
      <c r="A490" s="238" t="s">
        <v>2219</v>
      </c>
      <c r="B490" s="140" t="s">
        <v>812</v>
      </c>
      <c r="C490" s="151">
        <v>1.4530587694166821E-2</v>
      </c>
      <c r="G490" s="119"/>
    </row>
    <row r="491" spans="1:7" x14ac:dyDescent="0.25">
      <c r="A491" s="238" t="s">
        <v>2220</v>
      </c>
      <c r="B491" s="140" t="s">
        <v>813</v>
      </c>
      <c r="C491" s="151" t="s">
        <v>83</v>
      </c>
      <c r="G491" s="119"/>
    </row>
    <row r="492" spans="1:7" x14ac:dyDescent="0.25">
      <c r="A492" s="238" t="s">
        <v>2221</v>
      </c>
      <c r="B492" s="140" t="s">
        <v>814</v>
      </c>
      <c r="C492" s="151">
        <v>0.14373644964253299</v>
      </c>
      <c r="G492" s="119"/>
    </row>
    <row r="493" spans="1:7" s="233" customFormat="1" x14ac:dyDescent="0.25">
      <c r="A493" s="300" t="s">
        <v>2222</v>
      </c>
      <c r="B493" s="203" t="s">
        <v>2365</v>
      </c>
      <c r="C493" s="235" t="s">
        <v>83</v>
      </c>
      <c r="D493" s="234"/>
      <c r="E493" s="234"/>
      <c r="F493" s="234"/>
      <c r="G493" s="234"/>
    </row>
    <row r="494" spans="1:7" s="233" customFormat="1" x14ac:dyDescent="0.25">
      <c r="A494" s="300" t="s">
        <v>2223</v>
      </c>
      <c r="B494" s="203" t="s">
        <v>2366</v>
      </c>
      <c r="C494" s="235" t="s">
        <v>83</v>
      </c>
      <c r="D494" s="234"/>
      <c r="E494" s="234"/>
      <c r="F494" s="234"/>
      <c r="G494" s="234"/>
    </row>
    <row r="495" spans="1:7" s="233" customFormat="1" x14ac:dyDescent="0.25">
      <c r="A495" s="300" t="s">
        <v>2224</v>
      </c>
      <c r="B495" s="203" t="s">
        <v>2367</v>
      </c>
      <c r="C495" s="235" t="s">
        <v>83</v>
      </c>
      <c r="D495" s="234"/>
      <c r="E495" s="234"/>
      <c r="F495" s="234"/>
      <c r="G495" s="234"/>
    </row>
    <row r="496" spans="1:7" x14ac:dyDescent="0.25">
      <c r="A496" s="300" t="s">
        <v>2368</v>
      </c>
      <c r="B496" s="203" t="s">
        <v>815</v>
      </c>
      <c r="C496" s="151">
        <v>9.9194264264859996E-3</v>
      </c>
      <c r="G496" s="119"/>
    </row>
    <row r="497" spans="1:7" x14ac:dyDescent="0.25">
      <c r="A497" s="300" t="s">
        <v>2369</v>
      </c>
      <c r="B497" s="203" t="s">
        <v>816</v>
      </c>
      <c r="C497" s="151">
        <v>1.177948615452541E-2</v>
      </c>
      <c r="G497" s="119"/>
    </row>
    <row r="498" spans="1:7" x14ac:dyDescent="0.25">
      <c r="A498" s="300" t="s">
        <v>2370</v>
      </c>
      <c r="B498" s="203" t="s">
        <v>147</v>
      </c>
      <c r="C498" s="151" t="s">
        <v>83</v>
      </c>
      <c r="G498" s="119"/>
    </row>
    <row r="499" spans="1:7" outlineLevel="1" x14ac:dyDescent="0.25">
      <c r="A499" s="300" t="s">
        <v>2225</v>
      </c>
      <c r="B499" s="200" t="s">
        <v>2371</v>
      </c>
      <c r="C499" s="151"/>
      <c r="G499" s="119"/>
    </row>
    <row r="500" spans="1:7" outlineLevel="1" x14ac:dyDescent="0.25">
      <c r="A500" s="300" t="s">
        <v>2226</v>
      </c>
      <c r="B500" s="200" t="s">
        <v>151</v>
      </c>
      <c r="C500" s="151"/>
      <c r="G500" s="119"/>
    </row>
    <row r="501" spans="1:7" outlineLevel="1" x14ac:dyDescent="0.25">
      <c r="A501" s="238" t="s">
        <v>2227</v>
      </c>
      <c r="B501" s="136" t="s">
        <v>151</v>
      </c>
      <c r="C501" s="151"/>
      <c r="G501" s="119"/>
    </row>
    <row r="502" spans="1:7" outlineLevel="1" x14ac:dyDescent="0.25">
      <c r="A502" s="238" t="s">
        <v>2228</v>
      </c>
      <c r="B502" s="136" t="s">
        <v>151</v>
      </c>
      <c r="C502" s="151"/>
      <c r="G502" s="119"/>
    </row>
    <row r="503" spans="1:7" outlineLevel="1" x14ac:dyDescent="0.25">
      <c r="A503" s="238" t="s">
        <v>2229</v>
      </c>
      <c r="B503" s="136" t="s">
        <v>151</v>
      </c>
      <c r="C503" s="151"/>
      <c r="G503" s="119"/>
    </row>
    <row r="504" spans="1:7" outlineLevel="1" x14ac:dyDescent="0.25">
      <c r="A504" s="238" t="s">
        <v>2230</v>
      </c>
      <c r="B504" s="136" t="s">
        <v>151</v>
      </c>
      <c r="C504" s="151"/>
      <c r="G504" s="119"/>
    </row>
    <row r="505" spans="1:7" outlineLevel="1" x14ac:dyDescent="0.25">
      <c r="A505" s="238" t="s">
        <v>2231</v>
      </c>
      <c r="B505" s="136" t="s">
        <v>151</v>
      </c>
      <c r="C505" s="151"/>
      <c r="G505" s="119"/>
    </row>
    <row r="506" spans="1:7" outlineLevel="1" x14ac:dyDescent="0.25">
      <c r="A506" s="238" t="s">
        <v>2232</v>
      </c>
      <c r="B506" s="136" t="s">
        <v>151</v>
      </c>
      <c r="C506" s="151"/>
      <c r="G506" s="119"/>
    </row>
    <row r="507" spans="1:7" outlineLevel="1" x14ac:dyDescent="0.25">
      <c r="A507" s="238" t="s">
        <v>2233</v>
      </c>
      <c r="B507" s="136" t="s">
        <v>151</v>
      </c>
      <c r="C507" s="151"/>
      <c r="G507" s="119"/>
    </row>
    <row r="508" spans="1:7" outlineLevel="1" x14ac:dyDescent="0.25">
      <c r="A508" s="238" t="s">
        <v>2234</v>
      </c>
      <c r="B508" s="136" t="s">
        <v>151</v>
      </c>
      <c r="C508" s="151"/>
      <c r="G508" s="119"/>
    </row>
    <row r="509" spans="1:7" outlineLevel="1" x14ac:dyDescent="0.25">
      <c r="A509" s="238" t="s">
        <v>2235</v>
      </c>
      <c r="B509" s="136" t="s">
        <v>151</v>
      </c>
      <c r="C509" s="151"/>
      <c r="G509" s="119"/>
    </row>
    <row r="510" spans="1:7" outlineLevel="1" x14ac:dyDescent="0.25">
      <c r="A510" s="238" t="s">
        <v>2236</v>
      </c>
      <c r="B510" s="136" t="s">
        <v>151</v>
      </c>
      <c r="C510" s="151"/>
    </row>
    <row r="511" spans="1:7" outlineLevel="1" x14ac:dyDescent="0.25">
      <c r="A511" s="238" t="s">
        <v>2237</v>
      </c>
      <c r="B511" s="136" t="s">
        <v>151</v>
      </c>
      <c r="C511" s="151"/>
    </row>
    <row r="512" spans="1:7" outlineLevel="1" x14ac:dyDescent="0.25">
      <c r="A512" s="238" t="s">
        <v>2238</v>
      </c>
      <c r="B512" s="136" t="s">
        <v>151</v>
      </c>
      <c r="C512" s="151"/>
    </row>
    <row r="513" spans="1:7" s="183" customFormat="1" x14ac:dyDescent="0.25">
      <c r="A513" s="164"/>
      <c r="B513" s="164" t="s">
        <v>2478</v>
      </c>
      <c r="C513" s="130" t="s">
        <v>114</v>
      </c>
      <c r="D513" s="130" t="s">
        <v>1539</v>
      </c>
      <c r="E513" s="130"/>
      <c r="F513" s="130" t="s">
        <v>517</v>
      </c>
      <c r="G513" s="130" t="s">
        <v>1868</v>
      </c>
    </row>
    <row r="514" spans="1:7" s="183" customFormat="1" x14ac:dyDescent="0.25">
      <c r="A514" s="300" t="s">
        <v>2031</v>
      </c>
      <c r="B514" s="222" t="s">
        <v>3281</v>
      </c>
      <c r="C514" s="272" t="s">
        <v>83</v>
      </c>
      <c r="D514" s="282" t="s">
        <v>83</v>
      </c>
      <c r="E514" s="223"/>
      <c r="F514" s="227" t="str">
        <f>IF($C$532=0,"",IF(C514="[for completion]","",IF(C514="","",C514/$C$532)))</f>
        <v/>
      </c>
      <c r="G514" s="227" t="str">
        <f>IF($D$532=0,"",IF(D514="[for completion]","",IF(D514="","",D514/$D$532)))</f>
        <v/>
      </c>
    </row>
    <row r="515" spans="1:7" s="183" customFormat="1" x14ac:dyDescent="0.25">
      <c r="A515" s="300" t="s">
        <v>2032</v>
      </c>
      <c r="B515" s="222" t="s">
        <v>3282</v>
      </c>
      <c r="C515" s="272" t="s">
        <v>83</v>
      </c>
      <c r="D515" s="282" t="s">
        <v>83</v>
      </c>
      <c r="E515" s="223"/>
      <c r="F515" s="227" t="str">
        <f t="shared" ref="F515:F531" si="25">IF($C$532=0,"",IF(C515="[for completion]","",IF(C515="","",C515/$C$532)))</f>
        <v/>
      </c>
      <c r="G515" s="227" t="str">
        <f t="shared" ref="G515:G531" si="26">IF($D$532=0,"",IF(D515="[for completion]","",IF(D515="","",D515/$D$532)))</f>
        <v/>
      </c>
    </row>
    <row r="516" spans="1:7" s="183" customFormat="1" x14ac:dyDescent="0.25">
      <c r="A516" s="300" t="s">
        <v>2033</v>
      </c>
      <c r="B516" s="222" t="s">
        <v>3283</v>
      </c>
      <c r="C516" s="272" t="s">
        <v>83</v>
      </c>
      <c r="D516" s="282" t="s">
        <v>83</v>
      </c>
      <c r="E516" s="223"/>
      <c r="F516" s="227" t="str">
        <f t="shared" si="25"/>
        <v/>
      </c>
      <c r="G516" s="227" t="str">
        <f t="shared" si="26"/>
        <v/>
      </c>
    </row>
    <row r="517" spans="1:7" s="183" customFormat="1" x14ac:dyDescent="0.25">
      <c r="A517" s="300" t="s">
        <v>2034</v>
      </c>
      <c r="B517" s="222" t="s">
        <v>3284</v>
      </c>
      <c r="C517" s="272" t="s">
        <v>83</v>
      </c>
      <c r="D517" s="282" t="s">
        <v>83</v>
      </c>
      <c r="E517" s="223"/>
      <c r="F517" s="227" t="str">
        <f t="shared" si="25"/>
        <v/>
      </c>
      <c r="G517" s="227" t="str">
        <f t="shared" si="26"/>
        <v/>
      </c>
    </row>
    <row r="518" spans="1:7" s="183" customFormat="1" x14ac:dyDescent="0.25">
      <c r="A518" s="300" t="s">
        <v>2035</v>
      </c>
      <c r="B518" s="222" t="s">
        <v>3285</v>
      </c>
      <c r="C518" s="272" t="s">
        <v>83</v>
      </c>
      <c r="D518" s="282" t="s">
        <v>83</v>
      </c>
      <c r="E518" s="223"/>
      <c r="F518" s="227" t="str">
        <f t="shared" si="25"/>
        <v/>
      </c>
      <c r="G518" s="227" t="str">
        <f t="shared" si="26"/>
        <v/>
      </c>
    </row>
    <row r="519" spans="1:7" s="183" customFormat="1" x14ac:dyDescent="0.25">
      <c r="A519" s="300" t="s">
        <v>2036</v>
      </c>
      <c r="B519" s="222" t="s">
        <v>3286</v>
      </c>
      <c r="C519" s="272" t="s">
        <v>83</v>
      </c>
      <c r="D519" s="282" t="s">
        <v>83</v>
      </c>
      <c r="E519" s="223"/>
      <c r="F519" s="227" t="str">
        <f t="shared" si="25"/>
        <v/>
      </c>
      <c r="G519" s="227" t="str">
        <f t="shared" si="26"/>
        <v/>
      </c>
    </row>
    <row r="520" spans="1:7" s="183" customFormat="1" x14ac:dyDescent="0.25">
      <c r="A520" s="300" t="s">
        <v>2037</v>
      </c>
      <c r="B520" s="222" t="s">
        <v>3287</v>
      </c>
      <c r="C520" s="272" t="s">
        <v>83</v>
      </c>
      <c r="D520" s="282" t="s">
        <v>83</v>
      </c>
      <c r="E520" s="223"/>
      <c r="F520" s="227" t="str">
        <f t="shared" si="25"/>
        <v/>
      </c>
      <c r="G520" s="227" t="str">
        <f t="shared" si="26"/>
        <v/>
      </c>
    </row>
    <row r="521" spans="1:7" s="183" customFormat="1" x14ac:dyDescent="0.25">
      <c r="A521" s="300" t="s">
        <v>2038</v>
      </c>
      <c r="B521" s="222" t="s">
        <v>3288</v>
      </c>
      <c r="C521" s="272" t="s">
        <v>83</v>
      </c>
      <c r="D521" s="282" t="s">
        <v>83</v>
      </c>
      <c r="E521" s="223"/>
      <c r="F521" s="227" t="str">
        <f t="shared" si="25"/>
        <v/>
      </c>
      <c r="G521" s="227" t="str">
        <f t="shared" si="26"/>
        <v/>
      </c>
    </row>
    <row r="522" spans="1:7" s="183" customFormat="1" x14ac:dyDescent="0.25">
      <c r="A522" s="300" t="s">
        <v>2039</v>
      </c>
      <c r="B522" s="222" t="s">
        <v>3289</v>
      </c>
      <c r="C522" s="272" t="s">
        <v>83</v>
      </c>
      <c r="D522" s="282" t="s">
        <v>83</v>
      </c>
      <c r="E522" s="223"/>
      <c r="F522" s="227" t="str">
        <f t="shared" si="25"/>
        <v/>
      </c>
      <c r="G522" s="227" t="str">
        <f t="shared" si="26"/>
        <v/>
      </c>
    </row>
    <row r="523" spans="1:7" s="183" customFormat="1" x14ac:dyDescent="0.25">
      <c r="A523" s="300" t="s">
        <v>2040</v>
      </c>
      <c r="B523" s="240" t="s">
        <v>3299</v>
      </c>
      <c r="C523" s="272" t="s">
        <v>83</v>
      </c>
      <c r="D523" s="282" t="s">
        <v>83</v>
      </c>
      <c r="E523" s="223"/>
      <c r="F523" s="227" t="str">
        <f t="shared" si="25"/>
        <v/>
      </c>
      <c r="G523" s="227" t="str">
        <f t="shared" si="26"/>
        <v/>
      </c>
    </row>
    <row r="524" spans="1:7" s="183" customFormat="1" x14ac:dyDescent="0.25">
      <c r="A524" s="300" t="s">
        <v>2076</v>
      </c>
      <c r="B524" s="222" t="s">
        <v>609</v>
      </c>
      <c r="C524" s="272" t="s">
        <v>83</v>
      </c>
      <c r="D524" s="282" t="s">
        <v>83</v>
      </c>
      <c r="E524" s="223"/>
      <c r="F524" s="227" t="str">
        <f t="shared" si="25"/>
        <v/>
      </c>
      <c r="G524" s="227" t="str">
        <f t="shared" si="26"/>
        <v/>
      </c>
    </row>
    <row r="525" spans="1:7" s="183" customFormat="1" x14ac:dyDescent="0.25">
      <c r="A525" s="300" t="s">
        <v>2240</v>
      </c>
      <c r="B525" s="222" t="s">
        <v>609</v>
      </c>
      <c r="C525" s="272" t="s">
        <v>83</v>
      </c>
      <c r="D525" s="282" t="s">
        <v>83</v>
      </c>
      <c r="E525" s="223"/>
      <c r="F525" s="227" t="str">
        <f t="shared" si="25"/>
        <v/>
      </c>
      <c r="G525" s="227" t="str">
        <f t="shared" si="26"/>
        <v/>
      </c>
    </row>
    <row r="526" spans="1:7" s="183" customFormat="1" x14ac:dyDescent="0.25">
      <c r="A526" s="300" t="s">
        <v>2241</v>
      </c>
      <c r="B526" s="222" t="s">
        <v>609</v>
      </c>
      <c r="C526" s="272" t="s">
        <v>83</v>
      </c>
      <c r="D526" s="282" t="s">
        <v>83</v>
      </c>
      <c r="E526" s="223"/>
      <c r="F526" s="227" t="str">
        <f t="shared" si="25"/>
        <v/>
      </c>
      <c r="G526" s="227" t="str">
        <f t="shared" si="26"/>
        <v/>
      </c>
    </row>
    <row r="527" spans="1:7" s="183" customFormat="1" x14ac:dyDescent="0.25">
      <c r="A527" s="300" t="s">
        <v>2242</v>
      </c>
      <c r="B527" s="222" t="s">
        <v>609</v>
      </c>
      <c r="C527" s="272" t="s">
        <v>83</v>
      </c>
      <c r="D527" s="282" t="s">
        <v>83</v>
      </c>
      <c r="E527" s="223"/>
      <c r="F527" s="227" t="str">
        <f t="shared" si="25"/>
        <v/>
      </c>
      <c r="G527" s="227" t="str">
        <f t="shared" si="26"/>
        <v/>
      </c>
    </row>
    <row r="528" spans="1:7" s="183" customFormat="1" x14ac:dyDescent="0.25">
      <c r="A528" s="300" t="s">
        <v>2243</v>
      </c>
      <c r="B528" s="222" t="s">
        <v>609</v>
      </c>
      <c r="C528" s="272" t="s">
        <v>83</v>
      </c>
      <c r="D528" s="282" t="s">
        <v>83</v>
      </c>
      <c r="E528" s="223"/>
      <c r="F528" s="227" t="str">
        <f t="shared" si="25"/>
        <v/>
      </c>
      <c r="G528" s="227" t="str">
        <f t="shared" si="26"/>
        <v/>
      </c>
    </row>
    <row r="529" spans="1:7" s="183" customFormat="1" x14ac:dyDescent="0.25">
      <c r="A529" s="300" t="s">
        <v>2244</v>
      </c>
      <c r="B529" s="222" t="s">
        <v>609</v>
      </c>
      <c r="C529" s="272" t="s">
        <v>83</v>
      </c>
      <c r="D529" s="282" t="s">
        <v>83</v>
      </c>
      <c r="E529" s="223"/>
      <c r="F529" s="227" t="str">
        <f t="shared" si="25"/>
        <v/>
      </c>
      <c r="G529" s="227" t="str">
        <f t="shared" si="26"/>
        <v/>
      </c>
    </row>
    <row r="530" spans="1:7" s="183" customFormat="1" x14ac:dyDescent="0.25">
      <c r="A530" s="300" t="s">
        <v>2245</v>
      </c>
      <c r="B530" s="222" t="s">
        <v>609</v>
      </c>
      <c r="C530" s="272" t="s">
        <v>83</v>
      </c>
      <c r="D530" s="282" t="s">
        <v>83</v>
      </c>
      <c r="E530" s="223"/>
      <c r="F530" s="227" t="str">
        <f t="shared" si="25"/>
        <v/>
      </c>
      <c r="G530" s="227" t="str">
        <f t="shared" si="26"/>
        <v/>
      </c>
    </row>
    <row r="531" spans="1:7" s="183" customFormat="1" x14ac:dyDescent="0.25">
      <c r="A531" s="300" t="s">
        <v>2246</v>
      </c>
      <c r="B531" s="222" t="s">
        <v>1953</v>
      </c>
      <c r="C531" s="272" t="s">
        <v>83</v>
      </c>
      <c r="D531" s="282" t="s">
        <v>83</v>
      </c>
      <c r="E531" s="223"/>
      <c r="F531" s="227" t="str">
        <f t="shared" si="25"/>
        <v/>
      </c>
      <c r="G531" s="227" t="str">
        <f t="shared" si="26"/>
        <v/>
      </c>
    </row>
    <row r="532" spans="1:7" s="183" customFormat="1" x14ac:dyDescent="0.25">
      <c r="A532" s="300" t="s">
        <v>2247</v>
      </c>
      <c r="B532" s="222" t="s">
        <v>149</v>
      </c>
      <c r="C532" s="272">
        <f>SUM(C514:C531)</f>
        <v>0</v>
      </c>
      <c r="D532" s="282">
        <f>SUM(D514:D531)</f>
        <v>0</v>
      </c>
      <c r="E532" s="223"/>
      <c r="F532" s="235">
        <f>SUM(F514:F531)</f>
        <v>0</v>
      </c>
      <c r="G532" s="235">
        <f>SUM(G514:G531)</f>
        <v>0</v>
      </c>
    </row>
    <row r="533" spans="1:7" s="183" customFormat="1" x14ac:dyDescent="0.25">
      <c r="A533" s="300" t="s">
        <v>2041</v>
      </c>
      <c r="B533" s="222"/>
      <c r="C533" s="221"/>
      <c r="D533" s="221"/>
      <c r="E533" s="223"/>
      <c r="F533" s="223"/>
      <c r="G533" s="223"/>
    </row>
    <row r="534" spans="1:7" s="183" customFormat="1" x14ac:dyDescent="0.25">
      <c r="A534" s="300" t="s">
        <v>2248</v>
      </c>
      <c r="B534" s="222"/>
      <c r="C534" s="221"/>
      <c r="D534" s="221"/>
      <c r="E534" s="223"/>
      <c r="F534" s="223"/>
      <c r="G534" s="223"/>
    </row>
    <row r="535" spans="1:7" s="183" customFormat="1" x14ac:dyDescent="0.25">
      <c r="A535" s="300" t="s">
        <v>2249</v>
      </c>
      <c r="B535" s="222"/>
      <c r="C535" s="221"/>
      <c r="D535" s="221"/>
      <c r="E535" s="223"/>
      <c r="F535" s="223"/>
      <c r="G535" s="223"/>
    </row>
    <row r="536" spans="1:7" s="228" customFormat="1" x14ac:dyDescent="0.25">
      <c r="A536" s="164"/>
      <c r="B536" s="131" t="s">
        <v>2479</v>
      </c>
      <c r="C536" s="130" t="s">
        <v>114</v>
      </c>
      <c r="D536" s="130" t="s">
        <v>1539</v>
      </c>
      <c r="E536" s="130"/>
      <c r="F536" s="130" t="s">
        <v>517</v>
      </c>
      <c r="G536" s="130" t="s">
        <v>1868</v>
      </c>
    </row>
    <row r="537" spans="1:7" s="228" customFormat="1" x14ac:dyDescent="0.25">
      <c r="A537" s="300" t="s">
        <v>2042</v>
      </c>
      <c r="B537" s="240" t="s">
        <v>3300</v>
      </c>
      <c r="C537" s="272" t="s">
        <v>83</v>
      </c>
      <c r="D537" s="282" t="s">
        <v>83</v>
      </c>
      <c r="E537" s="241"/>
      <c r="F537" s="227" t="str">
        <f>IF($C$555=0,"",IF(C537="[for completion]","",IF(C537="","",C537/$C$555)))</f>
        <v/>
      </c>
      <c r="G537" s="227" t="str">
        <f>IF($D$555=0,"",IF(D537="[for completion]","",IF(D537="","",D537/$D$555)))</f>
        <v/>
      </c>
    </row>
    <row r="538" spans="1:7" s="228" customFormat="1" x14ac:dyDescent="0.25">
      <c r="A538" s="300" t="s">
        <v>2043</v>
      </c>
      <c r="B538" s="240" t="s">
        <v>3301</v>
      </c>
      <c r="C538" s="272" t="s">
        <v>83</v>
      </c>
      <c r="D538" s="282" t="s">
        <v>83</v>
      </c>
      <c r="E538" s="241"/>
      <c r="F538" s="227" t="str">
        <f t="shared" ref="F538:F554" si="27">IF($C$555=0,"",IF(C538="[for completion]","",IF(C538="","",C538/$C$555)))</f>
        <v/>
      </c>
      <c r="G538" s="227" t="str">
        <f t="shared" ref="G538:G554" si="28">IF($D$555=0,"",IF(D538="[for completion]","",IF(D538="","",D538/$D$555)))</f>
        <v/>
      </c>
    </row>
    <row r="539" spans="1:7" s="228" customFormat="1" x14ac:dyDescent="0.25">
      <c r="A539" s="300" t="s">
        <v>2044</v>
      </c>
      <c r="B539" s="240" t="s">
        <v>3302</v>
      </c>
      <c r="C539" s="272" t="s">
        <v>83</v>
      </c>
      <c r="D539" s="282" t="s">
        <v>83</v>
      </c>
      <c r="E539" s="241"/>
      <c r="F539" s="227" t="str">
        <f t="shared" si="27"/>
        <v/>
      </c>
      <c r="G539" s="227" t="str">
        <f t="shared" si="28"/>
        <v/>
      </c>
    </row>
    <row r="540" spans="1:7" s="228" customFormat="1" x14ac:dyDescent="0.25">
      <c r="A540" s="300" t="s">
        <v>2045</v>
      </c>
      <c r="B540" s="240" t="s">
        <v>3303</v>
      </c>
      <c r="C540" s="272" t="s">
        <v>83</v>
      </c>
      <c r="D540" s="282" t="s">
        <v>83</v>
      </c>
      <c r="E540" s="241"/>
      <c r="F540" s="227" t="str">
        <f t="shared" si="27"/>
        <v/>
      </c>
      <c r="G540" s="227" t="str">
        <f t="shared" si="28"/>
        <v/>
      </c>
    </row>
    <row r="541" spans="1:7" s="228" customFormat="1" x14ac:dyDescent="0.25">
      <c r="A541" s="300" t="s">
        <v>2046</v>
      </c>
      <c r="B541" s="240" t="s">
        <v>3304</v>
      </c>
      <c r="C541" s="272" t="s">
        <v>83</v>
      </c>
      <c r="D541" s="282" t="s">
        <v>83</v>
      </c>
      <c r="E541" s="241"/>
      <c r="F541" s="227" t="str">
        <f t="shared" si="27"/>
        <v/>
      </c>
      <c r="G541" s="227" t="str">
        <f t="shared" si="28"/>
        <v/>
      </c>
    </row>
    <row r="542" spans="1:7" s="228" customFormat="1" x14ac:dyDescent="0.25">
      <c r="A542" s="300" t="s">
        <v>2251</v>
      </c>
      <c r="B542" s="240" t="s">
        <v>3305</v>
      </c>
      <c r="C542" s="272" t="s">
        <v>83</v>
      </c>
      <c r="D542" s="282" t="s">
        <v>83</v>
      </c>
      <c r="E542" s="241"/>
      <c r="F542" s="227" t="str">
        <f t="shared" si="27"/>
        <v/>
      </c>
      <c r="G542" s="227" t="str">
        <f t="shared" si="28"/>
        <v/>
      </c>
    </row>
    <row r="543" spans="1:7" s="228" customFormat="1" x14ac:dyDescent="0.25">
      <c r="A543" s="300" t="s">
        <v>2252</v>
      </c>
      <c r="B543" s="301" t="s">
        <v>3306</v>
      </c>
      <c r="C543" s="272" t="s">
        <v>83</v>
      </c>
      <c r="D543" s="282" t="s">
        <v>83</v>
      </c>
      <c r="E543" s="241"/>
      <c r="F543" s="227" t="str">
        <f t="shared" si="27"/>
        <v/>
      </c>
      <c r="G543" s="227" t="str">
        <f t="shared" si="28"/>
        <v/>
      </c>
    </row>
    <row r="544" spans="1:7" s="228" customFormat="1" x14ac:dyDescent="0.25">
      <c r="A544" s="300" t="s">
        <v>2253</v>
      </c>
      <c r="B544" s="240" t="s">
        <v>3307</v>
      </c>
      <c r="C544" s="272" t="s">
        <v>83</v>
      </c>
      <c r="D544" s="282" t="s">
        <v>83</v>
      </c>
      <c r="E544" s="241"/>
      <c r="F544" s="227" t="str">
        <f t="shared" si="27"/>
        <v/>
      </c>
      <c r="G544" s="227" t="str">
        <f t="shared" si="28"/>
        <v/>
      </c>
    </row>
    <row r="545" spans="1:7" s="228" customFormat="1" x14ac:dyDescent="0.25">
      <c r="A545" s="300" t="s">
        <v>2254</v>
      </c>
      <c r="B545" s="240" t="s">
        <v>3308</v>
      </c>
      <c r="C545" s="272" t="s">
        <v>83</v>
      </c>
      <c r="D545" s="282" t="s">
        <v>83</v>
      </c>
      <c r="E545" s="241"/>
      <c r="F545" s="227" t="str">
        <f t="shared" si="27"/>
        <v/>
      </c>
      <c r="G545" s="227" t="str">
        <f t="shared" si="28"/>
        <v/>
      </c>
    </row>
    <row r="546" spans="1:7" s="228" customFormat="1" x14ac:dyDescent="0.25">
      <c r="A546" s="300" t="s">
        <v>2255</v>
      </c>
      <c r="B546" s="240" t="s">
        <v>3309</v>
      </c>
      <c r="C546" s="272" t="s">
        <v>83</v>
      </c>
      <c r="D546" s="282" t="s">
        <v>83</v>
      </c>
      <c r="E546" s="241"/>
      <c r="F546" s="227" t="str">
        <f t="shared" si="27"/>
        <v/>
      </c>
      <c r="G546" s="227" t="str">
        <f t="shared" si="28"/>
        <v/>
      </c>
    </row>
    <row r="547" spans="1:7" s="228" customFormat="1" x14ac:dyDescent="0.25">
      <c r="A547" s="300" t="s">
        <v>2256</v>
      </c>
      <c r="B547" s="240" t="s">
        <v>3310</v>
      </c>
      <c r="C547" s="272" t="s">
        <v>83</v>
      </c>
      <c r="D547" s="282" t="s">
        <v>83</v>
      </c>
      <c r="E547" s="241"/>
      <c r="F547" s="227" t="str">
        <f t="shared" si="27"/>
        <v/>
      </c>
      <c r="G547" s="227" t="str">
        <f t="shared" si="28"/>
        <v/>
      </c>
    </row>
    <row r="548" spans="1:7" s="228" customFormat="1" x14ac:dyDescent="0.25">
      <c r="A548" s="300" t="s">
        <v>2257</v>
      </c>
      <c r="B548" s="240" t="s">
        <v>3311</v>
      </c>
      <c r="C548" s="272" t="s">
        <v>83</v>
      </c>
      <c r="D548" s="282" t="s">
        <v>83</v>
      </c>
      <c r="E548" s="241"/>
      <c r="F548" s="227" t="str">
        <f t="shared" si="27"/>
        <v/>
      </c>
      <c r="G548" s="227" t="str">
        <f t="shared" si="28"/>
        <v/>
      </c>
    </row>
    <row r="549" spans="1:7" s="228" customFormat="1" x14ac:dyDescent="0.25">
      <c r="A549" s="300" t="s">
        <v>2258</v>
      </c>
      <c r="B549" s="240" t="s">
        <v>3312</v>
      </c>
      <c r="C549" s="272" t="s">
        <v>83</v>
      </c>
      <c r="D549" s="282" t="s">
        <v>83</v>
      </c>
      <c r="E549" s="241"/>
      <c r="F549" s="227" t="str">
        <f t="shared" si="27"/>
        <v/>
      </c>
      <c r="G549" s="227" t="str">
        <f t="shared" si="28"/>
        <v/>
      </c>
    </row>
    <row r="550" spans="1:7" s="228" customFormat="1" x14ac:dyDescent="0.25">
      <c r="A550" s="300" t="s">
        <v>2259</v>
      </c>
      <c r="B550" s="240" t="s">
        <v>3313</v>
      </c>
      <c r="C550" s="272" t="s">
        <v>83</v>
      </c>
      <c r="D550" s="282" t="s">
        <v>83</v>
      </c>
      <c r="E550" s="241"/>
      <c r="F550" s="227" t="str">
        <f t="shared" si="27"/>
        <v/>
      </c>
      <c r="G550" s="227" t="str">
        <f t="shared" si="28"/>
        <v/>
      </c>
    </row>
    <row r="551" spans="1:7" s="228" customFormat="1" x14ac:dyDescent="0.25">
      <c r="A551" s="300" t="s">
        <v>2260</v>
      </c>
      <c r="B551" s="240" t="s">
        <v>147</v>
      </c>
      <c r="C551" s="272" t="s">
        <v>83</v>
      </c>
      <c r="D551" s="282" t="s">
        <v>83</v>
      </c>
      <c r="E551" s="241"/>
      <c r="F551" s="227" t="str">
        <f t="shared" si="27"/>
        <v/>
      </c>
      <c r="G551" s="227" t="str">
        <f t="shared" si="28"/>
        <v/>
      </c>
    </row>
    <row r="552" spans="1:7" s="228" customFormat="1" x14ac:dyDescent="0.25">
      <c r="A552" s="300" t="s">
        <v>2261</v>
      </c>
      <c r="B552" s="240" t="s">
        <v>609</v>
      </c>
      <c r="C552" s="272" t="s">
        <v>83</v>
      </c>
      <c r="D552" s="282" t="s">
        <v>83</v>
      </c>
      <c r="E552" s="241"/>
      <c r="F552" s="227" t="str">
        <f t="shared" si="27"/>
        <v/>
      </c>
      <c r="G552" s="227" t="str">
        <f t="shared" si="28"/>
        <v/>
      </c>
    </row>
    <row r="553" spans="1:7" s="228" customFormat="1" x14ac:dyDescent="0.25">
      <c r="A553" s="300" t="s">
        <v>2262</v>
      </c>
      <c r="B553" s="240" t="s">
        <v>609</v>
      </c>
      <c r="C553" s="272" t="s">
        <v>83</v>
      </c>
      <c r="D553" s="282" t="s">
        <v>83</v>
      </c>
      <c r="E553" s="241"/>
      <c r="F553" s="227" t="str">
        <f t="shared" si="27"/>
        <v/>
      </c>
      <c r="G553" s="227" t="str">
        <f t="shared" si="28"/>
        <v/>
      </c>
    </row>
    <row r="554" spans="1:7" s="228" customFormat="1" x14ac:dyDescent="0.25">
      <c r="A554" s="300" t="s">
        <v>2263</v>
      </c>
      <c r="B554" s="240" t="s">
        <v>1953</v>
      </c>
      <c r="C554" s="272" t="s">
        <v>83</v>
      </c>
      <c r="D554" s="282" t="s">
        <v>83</v>
      </c>
      <c r="E554" s="241"/>
      <c r="F554" s="227" t="str">
        <f t="shared" si="27"/>
        <v/>
      </c>
      <c r="G554" s="227" t="str">
        <f t="shared" si="28"/>
        <v/>
      </c>
    </row>
    <row r="555" spans="1:7" s="228" customFormat="1" x14ac:dyDescent="0.25">
      <c r="A555" s="300" t="s">
        <v>2264</v>
      </c>
      <c r="B555" s="240" t="s">
        <v>149</v>
      </c>
      <c r="C555" s="272">
        <f>SUM(C537:C554)</f>
        <v>0</v>
      </c>
      <c r="D555" s="282">
        <f>SUM(D537:D554)</f>
        <v>0</v>
      </c>
      <c r="E555" s="241"/>
      <c r="F555" s="235">
        <f>SUM(F537:F554)</f>
        <v>0</v>
      </c>
      <c r="G555" s="235">
        <f>SUM(G537:G554)</f>
        <v>0</v>
      </c>
    </row>
    <row r="556" spans="1:7" s="228" customFormat="1" x14ac:dyDescent="0.25">
      <c r="A556" s="300" t="s">
        <v>2265</v>
      </c>
      <c r="B556" s="240"/>
      <c r="C556" s="238"/>
      <c r="D556" s="238"/>
      <c r="E556" s="241"/>
      <c r="F556" s="241"/>
      <c r="G556" s="241"/>
    </row>
    <row r="557" spans="1:7" s="228" customFormat="1" x14ac:dyDescent="0.25">
      <c r="A557" s="300" t="s">
        <v>2266</v>
      </c>
      <c r="B557" s="240"/>
      <c r="C557" s="238"/>
      <c r="D557" s="238"/>
      <c r="E557" s="241"/>
      <c r="F557" s="241"/>
      <c r="G557" s="241"/>
    </row>
    <row r="558" spans="1:7" s="228" customFormat="1" x14ac:dyDescent="0.25">
      <c r="A558" s="300" t="s">
        <v>2267</v>
      </c>
      <c r="B558" s="240"/>
      <c r="C558" s="238"/>
      <c r="D558" s="238"/>
      <c r="E558" s="241"/>
      <c r="F558" s="241"/>
      <c r="G558" s="241"/>
    </row>
    <row r="559" spans="1:7" s="183" customFormat="1" x14ac:dyDescent="0.25">
      <c r="A559" s="164"/>
      <c r="B559" s="164" t="s">
        <v>2480</v>
      </c>
      <c r="C559" s="130" t="s">
        <v>114</v>
      </c>
      <c r="D559" s="130" t="s">
        <v>1539</v>
      </c>
      <c r="E559" s="130"/>
      <c r="F559" s="130" t="s">
        <v>517</v>
      </c>
      <c r="G559" s="130" t="s">
        <v>1868</v>
      </c>
    </row>
    <row r="560" spans="1:7" s="183" customFormat="1" x14ac:dyDescent="0.25">
      <c r="A560" s="300" t="s">
        <v>2269</v>
      </c>
      <c r="B560" s="222" t="s">
        <v>1528</v>
      </c>
      <c r="C560" s="272" t="s">
        <v>83</v>
      </c>
      <c r="D560" s="282" t="s">
        <v>83</v>
      </c>
      <c r="E560" s="223"/>
      <c r="F560" s="227" t="str">
        <f>IF($C$570=0,"",IF(C560="[for completion]","",IF(C560="","",C560/$C$570)))</f>
        <v/>
      </c>
      <c r="G560" s="227" t="str">
        <f>IF($D$570=0,"",IF(D560="[for completion]","",IF(D560="","",D560/$D$570)))</f>
        <v/>
      </c>
    </row>
    <row r="561" spans="1:7" s="183" customFormat="1" x14ac:dyDescent="0.25">
      <c r="A561" s="300" t="s">
        <v>2270</v>
      </c>
      <c r="B561" s="222" t="s">
        <v>1529</v>
      </c>
      <c r="C561" s="272" t="s">
        <v>83</v>
      </c>
      <c r="D561" s="282" t="s">
        <v>83</v>
      </c>
      <c r="E561" s="223"/>
      <c r="F561" s="227" t="str">
        <f t="shared" ref="F561:F569" si="29">IF($C$570=0,"",IF(C561="[for completion]","",IF(C561="","",C561/$C$570)))</f>
        <v/>
      </c>
      <c r="G561" s="227" t="str">
        <f t="shared" ref="G561:G569" si="30">IF($D$570=0,"",IF(D561="[for completion]","",IF(D561="","",D561/$D$570)))</f>
        <v/>
      </c>
    </row>
    <row r="562" spans="1:7" s="183" customFormat="1" x14ac:dyDescent="0.25">
      <c r="A562" s="300" t="s">
        <v>2271</v>
      </c>
      <c r="B562" s="222" t="s">
        <v>1530</v>
      </c>
      <c r="C562" s="272" t="s">
        <v>83</v>
      </c>
      <c r="D562" s="282" t="s">
        <v>83</v>
      </c>
      <c r="E562" s="223"/>
      <c r="F562" s="227" t="str">
        <f t="shared" si="29"/>
        <v/>
      </c>
      <c r="G562" s="227" t="str">
        <f t="shared" si="30"/>
        <v/>
      </c>
    </row>
    <row r="563" spans="1:7" s="183" customFormat="1" x14ac:dyDescent="0.25">
      <c r="A563" s="300" t="s">
        <v>2272</v>
      </c>
      <c r="B563" s="222" t="s">
        <v>1531</v>
      </c>
      <c r="C563" s="272" t="s">
        <v>83</v>
      </c>
      <c r="D563" s="282" t="s">
        <v>83</v>
      </c>
      <c r="E563" s="223"/>
      <c r="F563" s="227" t="str">
        <f t="shared" si="29"/>
        <v/>
      </c>
      <c r="G563" s="227" t="str">
        <f t="shared" si="30"/>
        <v/>
      </c>
    </row>
    <row r="564" spans="1:7" s="183" customFormat="1" x14ac:dyDescent="0.25">
      <c r="A564" s="300" t="s">
        <v>2273</v>
      </c>
      <c r="B564" s="222" t="s">
        <v>1532</v>
      </c>
      <c r="C564" s="272" t="s">
        <v>83</v>
      </c>
      <c r="D564" s="282" t="s">
        <v>83</v>
      </c>
      <c r="E564" s="223"/>
      <c r="F564" s="227" t="str">
        <f t="shared" si="29"/>
        <v/>
      </c>
      <c r="G564" s="227" t="str">
        <f t="shared" si="30"/>
        <v/>
      </c>
    </row>
    <row r="565" spans="1:7" s="183" customFormat="1" x14ac:dyDescent="0.25">
      <c r="A565" s="300" t="s">
        <v>2274</v>
      </c>
      <c r="B565" s="222" t="s">
        <v>1533</v>
      </c>
      <c r="C565" s="272" t="s">
        <v>83</v>
      </c>
      <c r="D565" s="282" t="s">
        <v>83</v>
      </c>
      <c r="E565" s="223"/>
      <c r="F565" s="227" t="str">
        <f t="shared" si="29"/>
        <v/>
      </c>
      <c r="G565" s="227" t="str">
        <f t="shared" si="30"/>
        <v/>
      </c>
    </row>
    <row r="566" spans="1:7" s="183" customFormat="1" x14ac:dyDescent="0.25">
      <c r="A566" s="300" t="s">
        <v>2275</v>
      </c>
      <c r="B566" s="222" t="s">
        <v>1534</v>
      </c>
      <c r="C566" s="272" t="s">
        <v>83</v>
      </c>
      <c r="D566" s="282" t="s">
        <v>83</v>
      </c>
      <c r="E566" s="223"/>
      <c r="F566" s="227" t="str">
        <f t="shared" si="29"/>
        <v/>
      </c>
      <c r="G566" s="227" t="str">
        <f t="shared" si="30"/>
        <v/>
      </c>
    </row>
    <row r="567" spans="1:7" s="183" customFormat="1" x14ac:dyDescent="0.25">
      <c r="A567" s="300" t="s">
        <v>2276</v>
      </c>
      <c r="B567" s="222" t="s">
        <v>1535</v>
      </c>
      <c r="C567" s="272" t="s">
        <v>83</v>
      </c>
      <c r="D567" s="282" t="s">
        <v>83</v>
      </c>
      <c r="E567" s="223"/>
      <c r="F567" s="227" t="str">
        <f t="shared" si="29"/>
        <v/>
      </c>
      <c r="G567" s="227" t="str">
        <f t="shared" si="30"/>
        <v/>
      </c>
    </row>
    <row r="568" spans="1:7" s="183" customFormat="1" x14ac:dyDescent="0.25">
      <c r="A568" s="300" t="s">
        <v>2277</v>
      </c>
      <c r="B568" s="222" t="s">
        <v>1536</v>
      </c>
      <c r="C568" s="272" t="s">
        <v>83</v>
      </c>
      <c r="D568" s="282" t="s">
        <v>83</v>
      </c>
      <c r="E568" s="223"/>
      <c r="F568" s="227" t="str">
        <f t="shared" si="29"/>
        <v/>
      </c>
      <c r="G568" s="227" t="str">
        <f t="shared" si="30"/>
        <v/>
      </c>
    </row>
    <row r="569" spans="1:7" s="183" customFormat="1" x14ac:dyDescent="0.25">
      <c r="A569" s="300" t="s">
        <v>2278</v>
      </c>
      <c r="B569" s="238" t="s">
        <v>1953</v>
      </c>
      <c r="C569" s="272" t="s">
        <v>83</v>
      </c>
      <c r="D569" s="282" t="s">
        <v>83</v>
      </c>
      <c r="E569" s="223"/>
      <c r="F569" s="227" t="str">
        <f t="shared" si="29"/>
        <v/>
      </c>
      <c r="G569" s="227" t="str">
        <f t="shared" si="30"/>
        <v/>
      </c>
    </row>
    <row r="570" spans="1:7" s="228" customFormat="1" x14ac:dyDescent="0.25">
      <c r="A570" s="300" t="s">
        <v>2279</v>
      </c>
      <c r="B570" s="222" t="s">
        <v>149</v>
      </c>
      <c r="C570" s="272">
        <f>SUM(C560:C568)</f>
        <v>0</v>
      </c>
      <c r="D570" s="282">
        <f>SUM(D560:D568)</f>
        <v>0</v>
      </c>
      <c r="E570" s="241"/>
      <c r="F570" s="235">
        <f>SUM(F560:F569)</f>
        <v>0</v>
      </c>
      <c r="G570" s="235">
        <f>SUM(G560:G569)</f>
        <v>0</v>
      </c>
    </row>
    <row r="571" spans="1:7" x14ac:dyDescent="0.25">
      <c r="A571" s="300" t="s">
        <v>2280</v>
      </c>
    </row>
    <row r="572" spans="1:7" x14ac:dyDescent="0.25">
      <c r="A572" s="164"/>
      <c r="B572" s="164" t="s">
        <v>2481</v>
      </c>
      <c r="C572" s="130" t="s">
        <v>114</v>
      </c>
      <c r="D572" s="130" t="s">
        <v>1537</v>
      </c>
      <c r="E572" s="130"/>
      <c r="F572" s="130" t="s">
        <v>516</v>
      </c>
      <c r="G572" s="130" t="s">
        <v>1868</v>
      </c>
    </row>
    <row r="573" spans="1:7" x14ac:dyDescent="0.25">
      <c r="A573" s="300" t="s">
        <v>2281</v>
      </c>
      <c r="B573" s="240" t="s">
        <v>2377</v>
      </c>
      <c r="C573" s="272" t="s">
        <v>83</v>
      </c>
      <c r="D573" s="282" t="s">
        <v>83</v>
      </c>
      <c r="E573" s="241"/>
      <c r="F573" s="227" t="str">
        <f>IF($C$577=0,"",IF(C573="[for completion]","",IF(C573="","",C573/$C$577)))</f>
        <v/>
      </c>
      <c r="G573" s="227" t="str">
        <f>IF($D$577=0,"",IF(D573="[for completion]","",IF(D573="","",D573/$D$577)))</f>
        <v/>
      </c>
    </row>
    <row r="574" spans="1:7" x14ac:dyDescent="0.25">
      <c r="A574" s="300" t="s">
        <v>2282</v>
      </c>
      <c r="B574" s="236" t="s">
        <v>2379</v>
      </c>
      <c r="C574" s="272" t="s">
        <v>83</v>
      </c>
      <c r="D574" s="282" t="s">
        <v>83</v>
      </c>
      <c r="E574" s="241"/>
      <c r="F574" s="227" t="str">
        <f t="shared" ref="F574:F576" si="31">IF($C$577=0,"",IF(C574="[for completion]","",IF(C574="","",C574/$C$577)))</f>
        <v/>
      </c>
      <c r="G574" s="227" t="str">
        <f t="shared" ref="G574:G576" si="32">IF($D$577=0,"",IF(D574="[for completion]","",IF(D574="","",D574/$D$577)))</f>
        <v/>
      </c>
    </row>
    <row r="575" spans="1:7" x14ac:dyDescent="0.25">
      <c r="A575" s="300" t="s">
        <v>2283</v>
      </c>
      <c r="B575" s="240" t="s">
        <v>1538</v>
      </c>
      <c r="C575" s="272" t="s">
        <v>83</v>
      </c>
      <c r="D575" s="282" t="s">
        <v>83</v>
      </c>
      <c r="E575" s="241"/>
      <c r="F575" s="227" t="str">
        <f t="shared" si="31"/>
        <v/>
      </c>
      <c r="G575" s="227" t="str">
        <f t="shared" si="32"/>
        <v/>
      </c>
    </row>
    <row r="576" spans="1:7" x14ac:dyDescent="0.25">
      <c r="A576" s="300" t="s">
        <v>2284</v>
      </c>
      <c r="B576" s="238" t="s">
        <v>1953</v>
      </c>
      <c r="C576" s="272" t="s">
        <v>83</v>
      </c>
      <c r="D576" s="282" t="s">
        <v>83</v>
      </c>
      <c r="E576" s="241"/>
      <c r="F576" s="227" t="str">
        <f t="shared" si="31"/>
        <v/>
      </c>
      <c r="G576" s="227" t="str">
        <f t="shared" si="32"/>
        <v/>
      </c>
    </row>
    <row r="577" spans="1:7" x14ac:dyDescent="0.25">
      <c r="A577" s="300" t="s">
        <v>2285</v>
      </c>
      <c r="B577" s="240" t="s">
        <v>149</v>
      </c>
      <c r="C577" s="272">
        <f>SUM(C573:C576)</f>
        <v>0</v>
      </c>
      <c r="D577" s="282">
        <f>SUM(D573:D576)</f>
        <v>0</v>
      </c>
      <c r="E577" s="241"/>
      <c r="F577" s="235">
        <f>SUM(F573:F576)</f>
        <v>0</v>
      </c>
      <c r="G577" s="235">
        <f>SUM(G573:G576)</f>
        <v>0</v>
      </c>
    </row>
    <row r="578" spans="1:7" x14ac:dyDescent="0.25">
      <c r="A578" s="238"/>
      <c r="B578" s="238"/>
      <c r="C578" s="238"/>
      <c r="D578" s="238"/>
      <c r="E578" s="238"/>
      <c r="F578" s="238"/>
      <c r="G578" s="237"/>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32"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selection activeCell="C173" sqref="C173:C179"/>
    </sheetView>
  </sheetViews>
  <sheetFormatPr baseColWidth="10" defaultColWidth="8.85546875" defaultRowHeight="15" outlineLevelRow="1" x14ac:dyDescent="0.25"/>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3"/>
  </cols>
  <sheetData>
    <row r="1" spans="1:14" ht="31.5" x14ac:dyDescent="0.25">
      <c r="A1" s="156" t="s">
        <v>817</v>
      </c>
      <c r="B1" s="156"/>
      <c r="C1" s="64"/>
      <c r="D1" s="64"/>
      <c r="E1" s="64"/>
      <c r="F1" s="162" t="s">
        <v>1929</v>
      </c>
      <c r="H1" s="64"/>
      <c r="I1" s="63"/>
      <c r="J1" s="64"/>
      <c r="K1" s="64"/>
      <c r="L1" s="64"/>
      <c r="M1" s="64"/>
    </row>
    <row r="2" spans="1:14" ht="15.75" thickBot="1" x14ac:dyDescent="0.3">
      <c r="A2" s="64"/>
      <c r="B2" s="64"/>
      <c r="C2" s="64"/>
      <c r="D2" s="64"/>
      <c r="E2" s="64"/>
      <c r="F2" s="64"/>
      <c r="H2"/>
      <c r="L2" s="64"/>
      <c r="M2" s="64"/>
    </row>
    <row r="3" spans="1:14" ht="19.5" thickBot="1" x14ac:dyDescent="0.3">
      <c r="A3" s="67"/>
      <c r="B3" s="68" t="s">
        <v>71</v>
      </c>
      <c r="C3" s="69" t="s">
        <v>3260</v>
      </c>
      <c r="D3" s="67"/>
      <c r="E3" s="67"/>
      <c r="F3" s="67"/>
      <c r="G3" s="67"/>
      <c r="H3"/>
      <c r="L3" s="64"/>
      <c r="M3" s="64"/>
    </row>
    <row r="4" spans="1:14" ht="15.75" thickBot="1" x14ac:dyDescent="0.3">
      <c r="H4"/>
      <c r="L4" s="64"/>
      <c r="M4" s="64"/>
    </row>
    <row r="5" spans="1:14" ht="18.75" x14ac:dyDescent="0.25">
      <c r="B5" s="71" t="s">
        <v>818</v>
      </c>
      <c r="C5" s="70"/>
      <c r="E5" s="72"/>
      <c r="F5" s="72"/>
      <c r="H5"/>
      <c r="L5" s="64"/>
      <c r="M5" s="64"/>
    </row>
    <row r="6" spans="1:14" ht="15.75" thickBot="1" x14ac:dyDescent="0.3">
      <c r="B6" s="74" t="s">
        <v>819</v>
      </c>
      <c r="H6"/>
      <c r="L6" s="64"/>
      <c r="M6" s="64"/>
    </row>
    <row r="7" spans="1:14" s="100" customFormat="1" x14ac:dyDescent="0.25">
      <c r="A7" s="66"/>
      <c r="B7" s="87"/>
      <c r="C7" s="66"/>
      <c r="D7" s="66"/>
      <c r="E7" s="66"/>
      <c r="F7" s="66"/>
      <c r="G7" s="64"/>
      <c r="H7"/>
      <c r="I7" s="66"/>
      <c r="J7" s="66"/>
      <c r="K7" s="66"/>
      <c r="L7" s="64"/>
      <c r="M7" s="64"/>
      <c r="N7" s="64"/>
    </row>
    <row r="8" spans="1:14" ht="37.5" x14ac:dyDescent="0.25">
      <c r="A8" s="76" t="s">
        <v>81</v>
      </c>
      <c r="B8" s="76" t="s">
        <v>819</v>
      </c>
      <c r="C8" s="77"/>
      <c r="D8" s="77"/>
      <c r="E8" s="77"/>
      <c r="F8" s="77"/>
      <c r="G8" s="78"/>
      <c r="H8"/>
      <c r="I8" s="81"/>
      <c r="J8" s="72"/>
      <c r="K8" s="72"/>
      <c r="L8" s="72"/>
      <c r="M8" s="72"/>
    </row>
    <row r="9" spans="1:14" ht="15" customHeight="1" x14ac:dyDescent="0.25">
      <c r="A9" s="83"/>
      <c r="B9" s="84" t="s">
        <v>820</v>
      </c>
      <c r="C9" s="83"/>
      <c r="D9" s="83"/>
      <c r="E9" s="83"/>
      <c r="F9" s="86"/>
      <c r="G9" s="86"/>
      <c r="H9"/>
      <c r="I9" s="81"/>
      <c r="J9" s="79"/>
      <c r="K9" s="79"/>
      <c r="L9" s="79"/>
      <c r="M9" s="94"/>
      <c r="N9" s="94"/>
    </row>
    <row r="10" spans="1:14" x14ac:dyDescent="0.25">
      <c r="A10" s="66" t="s">
        <v>821</v>
      </c>
      <c r="B10" s="66" t="s">
        <v>822</v>
      </c>
      <c r="C10" s="160" t="s">
        <v>83</v>
      </c>
      <c r="E10" s="81"/>
      <c r="F10" s="81"/>
      <c r="H10"/>
      <c r="I10" s="81"/>
      <c r="L10" s="81"/>
      <c r="M10" s="81"/>
    </row>
    <row r="11" spans="1:14" outlineLevel="1" x14ac:dyDescent="0.25">
      <c r="A11" s="66" t="s">
        <v>823</v>
      </c>
      <c r="B11" s="92" t="s">
        <v>510</v>
      </c>
      <c r="C11" s="160"/>
      <c r="E11" s="81"/>
      <c r="F11" s="81"/>
      <c r="H11"/>
      <c r="I11" s="81"/>
      <c r="L11" s="81"/>
      <c r="M11" s="81"/>
    </row>
    <row r="12" spans="1:14" outlineLevel="1" x14ac:dyDescent="0.25">
      <c r="A12" s="66" t="s">
        <v>824</v>
      </c>
      <c r="B12" s="92" t="s">
        <v>512</v>
      </c>
      <c r="C12" s="160"/>
      <c r="E12" s="81"/>
      <c r="F12" s="81"/>
      <c r="H12"/>
      <c r="I12" s="81"/>
      <c r="L12" s="81"/>
      <c r="M12" s="81"/>
    </row>
    <row r="13" spans="1:14" outlineLevel="1" x14ac:dyDescent="0.25">
      <c r="A13" s="66" t="s">
        <v>825</v>
      </c>
      <c r="E13" s="81"/>
      <c r="F13" s="81"/>
      <c r="H13"/>
      <c r="I13" s="81"/>
      <c r="L13" s="81"/>
      <c r="M13" s="81"/>
    </row>
    <row r="14" spans="1:14" outlineLevel="1" x14ac:dyDescent="0.25">
      <c r="A14" s="66" t="s">
        <v>826</v>
      </c>
      <c r="E14" s="81"/>
      <c r="F14" s="81"/>
      <c r="H14"/>
      <c r="I14" s="81"/>
      <c r="L14" s="81"/>
      <c r="M14" s="81"/>
    </row>
    <row r="15" spans="1:14" outlineLevel="1" x14ac:dyDescent="0.25">
      <c r="A15" s="66" t="s">
        <v>827</v>
      </c>
      <c r="E15" s="81"/>
      <c r="F15" s="81"/>
      <c r="H15"/>
      <c r="I15" s="81"/>
      <c r="L15" s="81"/>
      <c r="M15" s="81"/>
    </row>
    <row r="16" spans="1:14" outlineLevel="1" x14ac:dyDescent="0.25">
      <c r="A16" s="66" t="s">
        <v>828</v>
      </c>
      <c r="E16" s="81"/>
      <c r="F16" s="81"/>
      <c r="H16"/>
      <c r="I16" s="81"/>
      <c r="L16" s="81"/>
      <c r="M16" s="81"/>
    </row>
    <row r="17" spans="1:14" outlineLevel="1" x14ac:dyDescent="0.25">
      <c r="A17" s="66" t="s">
        <v>829</v>
      </c>
      <c r="E17" s="81"/>
      <c r="F17" s="81"/>
      <c r="H17"/>
      <c r="I17" s="81"/>
      <c r="L17" s="81"/>
      <c r="M17" s="81"/>
    </row>
    <row r="18" spans="1:14" x14ac:dyDescent="0.25">
      <c r="A18" s="83"/>
      <c r="B18" s="83" t="s">
        <v>830</v>
      </c>
      <c r="C18" s="83" t="s">
        <v>687</v>
      </c>
      <c r="D18" s="83" t="s">
        <v>831</v>
      </c>
      <c r="E18" s="83"/>
      <c r="F18" s="83" t="s">
        <v>832</v>
      </c>
      <c r="G18" s="83" t="s">
        <v>833</v>
      </c>
      <c r="H18"/>
      <c r="I18" s="99"/>
      <c r="J18" s="79"/>
      <c r="K18" s="79"/>
      <c r="L18" s="72"/>
      <c r="M18" s="79"/>
      <c r="N18" s="79"/>
    </row>
    <row r="19" spans="1:14" x14ac:dyDescent="0.25">
      <c r="A19" s="66" t="s">
        <v>834</v>
      </c>
      <c r="B19" s="66" t="s">
        <v>835</v>
      </c>
      <c r="C19" s="159" t="e">
        <f>C37/D19*1000</f>
        <v>#VALUE!</v>
      </c>
      <c r="D19" s="79" t="str">
        <f>C10</f>
        <v>[For completion]</v>
      </c>
      <c r="E19" s="79"/>
      <c r="F19" s="94"/>
      <c r="G19" s="94"/>
      <c r="H19"/>
      <c r="I19" s="81"/>
      <c r="L19" s="79"/>
      <c r="M19" s="94"/>
      <c r="N19" s="94"/>
    </row>
    <row r="20" spans="1:14" x14ac:dyDescent="0.25">
      <c r="A20" s="79"/>
      <c r="B20" s="99"/>
      <c r="C20" s="79"/>
      <c r="D20" s="79"/>
      <c r="E20" s="79"/>
      <c r="F20" s="94"/>
      <c r="G20" s="94"/>
      <c r="H20"/>
      <c r="I20" s="99"/>
      <c r="J20" s="79"/>
      <c r="K20" s="79"/>
      <c r="L20" s="79"/>
      <c r="M20" s="94"/>
      <c r="N20" s="94"/>
    </row>
    <row r="21" spans="1:14" x14ac:dyDescent="0.25">
      <c r="B21" s="66" t="s">
        <v>692</v>
      </c>
      <c r="C21" s="79"/>
      <c r="D21" s="79"/>
      <c r="E21" s="79"/>
      <c r="F21" s="94"/>
      <c r="G21" s="94"/>
      <c r="H21"/>
      <c r="I21" s="81"/>
      <c r="J21" s="79"/>
      <c r="K21" s="79"/>
      <c r="L21" s="79"/>
      <c r="M21" s="94"/>
      <c r="N21" s="94"/>
    </row>
    <row r="22" spans="1:14" x14ac:dyDescent="0.25">
      <c r="A22" s="66" t="s">
        <v>836</v>
      </c>
      <c r="B22" s="81" t="s">
        <v>3314</v>
      </c>
      <c r="C22" s="159" t="s">
        <v>83</v>
      </c>
      <c r="D22" s="160" t="s">
        <v>83</v>
      </c>
      <c r="E22" s="81"/>
      <c r="F22" s="171" t="str">
        <f>IF($C$37=0,"",IF(C22="[for completion]","",C22/$C$37))</f>
        <v/>
      </c>
      <c r="G22" s="171" t="str">
        <f>IF($D$37=0,"",IF(D22="[for completion]","",D22/$D$37))</f>
        <v/>
      </c>
      <c r="H22"/>
      <c r="I22" s="81"/>
      <c r="L22" s="81"/>
      <c r="M22" s="89"/>
      <c r="N22" s="89"/>
    </row>
    <row r="23" spans="1:14" x14ac:dyDescent="0.25">
      <c r="A23" s="66" t="s">
        <v>837</v>
      </c>
      <c r="B23" s="81" t="s">
        <v>3315</v>
      </c>
      <c r="C23" s="159" t="s">
        <v>83</v>
      </c>
      <c r="D23" s="160" t="s">
        <v>83</v>
      </c>
      <c r="E23" s="81"/>
      <c r="F23" s="171" t="str">
        <f t="shared" ref="F23:F36" si="0">IF($C$37=0,"",IF(C23="[for completion]","",C23/$C$37))</f>
        <v/>
      </c>
      <c r="G23" s="171" t="str">
        <f t="shared" ref="G23:G36" si="1">IF($D$37=0,"",IF(D23="[for completion]","",D23/$D$37))</f>
        <v/>
      </c>
      <c r="H23"/>
      <c r="I23" s="81"/>
      <c r="L23" s="81"/>
      <c r="M23" s="89"/>
      <c r="N23" s="89"/>
    </row>
    <row r="24" spans="1:14" x14ac:dyDescent="0.25">
      <c r="A24" s="66" t="s">
        <v>838</v>
      </c>
      <c r="B24" s="81" t="s">
        <v>3316</v>
      </c>
      <c r="C24" s="159" t="s">
        <v>83</v>
      </c>
      <c r="D24" s="160" t="s">
        <v>83</v>
      </c>
      <c r="F24" s="171" t="str">
        <f t="shared" si="0"/>
        <v/>
      </c>
      <c r="G24" s="171" t="str">
        <f t="shared" si="1"/>
        <v/>
      </c>
      <c r="H24"/>
      <c r="I24" s="81"/>
      <c r="M24" s="89"/>
      <c r="N24" s="89"/>
    </row>
    <row r="25" spans="1:14" x14ac:dyDescent="0.25">
      <c r="A25" s="66" t="s">
        <v>839</v>
      </c>
      <c r="B25" s="81" t="s">
        <v>609</v>
      </c>
      <c r="C25" s="159" t="s">
        <v>83</v>
      </c>
      <c r="D25" s="160" t="s">
        <v>83</v>
      </c>
      <c r="E25" s="95"/>
      <c r="F25" s="171" t="str">
        <f t="shared" si="0"/>
        <v/>
      </c>
      <c r="G25" s="171" t="str">
        <f t="shared" si="1"/>
        <v/>
      </c>
      <c r="H25"/>
      <c r="I25" s="81"/>
      <c r="L25" s="95"/>
      <c r="M25" s="89"/>
      <c r="N25" s="89"/>
    </row>
    <row r="26" spans="1:14" x14ac:dyDescent="0.25">
      <c r="A26" s="66" t="s">
        <v>840</v>
      </c>
      <c r="B26" s="81" t="s">
        <v>609</v>
      </c>
      <c r="C26" s="159" t="s">
        <v>83</v>
      </c>
      <c r="D26" s="160" t="s">
        <v>83</v>
      </c>
      <c r="E26" s="95"/>
      <c r="F26" s="171" t="str">
        <f t="shared" si="0"/>
        <v/>
      </c>
      <c r="G26" s="171" t="str">
        <f t="shared" si="1"/>
        <v/>
      </c>
      <c r="H26"/>
      <c r="I26" s="81"/>
      <c r="L26" s="95"/>
      <c r="M26" s="89"/>
      <c r="N26" s="89"/>
    </row>
    <row r="27" spans="1:14" x14ac:dyDescent="0.25">
      <c r="A27" s="66" t="s">
        <v>841</v>
      </c>
      <c r="B27" s="81" t="s">
        <v>609</v>
      </c>
      <c r="C27" s="159" t="s">
        <v>83</v>
      </c>
      <c r="D27" s="160" t="s">
        <v>83</v>
      </c>
      <c r="E27" s="95"/>
      <c r="F27" s="171" t="str">
        <f t="shared" si="0"/>
        <v/>
      </c>
      <c r="G27" s="171" t="str">
        <f t="shared" si="1"/>
        <v/>
      </c>
      <c r="H27"/>
      <c r="I27" s="81"/>
      <c r="L27" s="95"/>
      <c r="M27" s="89"/>
      <c r="N27" s="89"/>
    </row>
    <row r="28" spans="1:14" x14ac:dyDescent="0.25">
      <c r="A28" s="66" t="s">
        <v>842</v>
      </c>
      <c r="B28" s="81" t="s">
        <v>609</v>
      </c>
      <c r="C28" s="159" t="s">
        <v>83</v>
      </c>
      <c r="D28" s="160" t="s">
        <v>83</v>
      </c>
      <c r="E28" s="95"/>
      <c r="F28" s="171" t="str">
        <f t="shared" si="0"/>
        <v/>
      </c>
      <c r="G28" s="171" t="str">
        <f t="shared" si="1"/>
        <v/>
      </c>
      <c r="H28"/>
      <c r="I28" s="81"/>
      <c r="L28" s="95"/>
      <c r="M28" s="89"/>
      <c r="N28" s="89"/>
    </row>
    <row r="29" spans="1:14" x14ac:dyDescent="0.25">
      <c r="A29" s="66" t="s">
        <v>843</v>
      </c>
      <c r="B29" s="81" t="s">
        <v>609</v>
      </c>
      <c r="C29" s="159" t="s">
        <v>83</v>
      </c>
      <c r="D29" s="160" t="s">
        <v>83</v>
      </c>
      <c r="E29" s="95"/>
      <c r="F29" s="171" t="str">
        <f t="shared" si="0"/>
        <v/>
      </c>
      <c r="G29" s="171" t="str">
        <f t="shared" si="1"/>
        <v/>
      </c>
      <c r="H29"/>
      <c r="I29" s="81"/>
      <c r="L29" s="95"/>
      <c r="M29" s="89"/>
      <c r="N29" s="89"/>
    </row>
    <row r="30" spans="1:14" x14ac:dyDescent="0.25">
      <c r="A30" s="66" t="s">
        <v>844</v>
      </c>
      <c r="B30" s="81" t="s">
        <v>609</v>
      </c>
      <c r="C30" s="159" t="s">
        <v>83</v>
      </c>
      <c r="D30" s="160" t="s">
        <v>83</v>
      </c>
      <c r="E30" s="95"/>
      <c r="F30" s="171" t="str">
        <f t="shared" si="0"/>
        <v/>
      </c>
      <c r="G30" s="171" t="str">
        <f t="shared" si="1"/>
        <v/>
      </c>
      <c r="H30"/>
      <c r="I30" s="81"/>
      <c r="L30" s="95"/>
      <c r="M30" s="89"/>
      <c r="N30" s="89"/>
    </row>
    <row r="31" spans="1:14" x14ac:dyDescent="0.25">
      <c r="A31" s="66" t="s">
        <v>845</v>
      </c>
      <c r="B31" s="81" t="s">
        <v>609</v>
      </c>
      <c r="C31" s="159" t="s">
        <v>83</v>
      </c>
      <c r="D31" s="160" t="s">
        <v>83</v>
      </c>
      <c r="E31" s="95"/>
      <c r="F31" s="171" t="str">
        <f t="shared" si="0"/>
        <v/>
      </c>
      <c r="G31" s="171" t="str">
        <f t="shared" si="1"/>
        <v/>
      </c>
      <c r="H31"/>
      <c r="I31" s="81"/>
      <c r="L31" s="95"/>
      <c r="M31" s="89"/>
      <c r="N31" s="89"/>
    </row>
    <row r="32" spans="1:14" x14ac:dyDescent="0.25">
      <c r="A32" s="66" t="s">
        <v>846</v>
      </c>
      <c r="B32" s="81" t="s">
        <v>609</v>
      </c>
      <c r="C32" s="159" t="s">
        <v>83</v>
      </c>
      <c r="D32" s="160" t="s">
        <v>83</v>
      </c>
      <c r="E32" s="95"/>
      <c r="F32" s="171" t="str">
        <f t="shared" si="0"/>
        <v/>
      </c>
      <c r="G32" s="171" t="str">
        <f t="shared" si="1"/>
        <v/>
      </c>
      <c r="H32"/>
      <c r="I32" s="81"/>
      <c r="L32" s="95"/>
      <c r="M32" s="89"/>
      <c r="N32" s="89"/>
    </row>
    <row r="33" spans="1:14" x14ac:dyDescent="0.25">
      <c r="A33" s="66" t="s">
        <v>847</v>
      </c>
      <c r="B33" s="81" t="s">
        <v>609</v>
      </c>
      <c r="C33" s="159" t="s">
        <v>83</v>
      </c>
      <c r="D33" s="160" t="s">
        <v>83</v>
      </c>
      <c r="E33" s="95"/>
      <c r="F33" s="171" t="str">
        <f t="shared" si="0"/>
        <v/>
      </c>
      <c r="G33" s="171" t="str">
        <f t="shared" si="1"/>
        <v/>
      </c>
      <c r="H33"/>
      <c r="I33" s="81"/>
      <c r="L33" s="95"/>
      <c r="M33" s="89"/>
      <c r="N33" s="89"/>
    </row>
    <row r="34" spans="1:14" x14ac:dyDescent="0.25">
      <c r="A34" s="66" t="s">
        <v>848</v>
      </c>
      <c r="B34" s="81" t="s">
        <v>609</v>
      </c>
      <c r="C34" s="159" t="s">
        <v>83</v>
      </c>
      <c r="D34" s="160" t="s">
        <v>83</v>
      </c>
      <c r="E34" s="95"/>
      <c r="F34" s="171" t="str">
        <f t="shared" si="0"/>
        <v/>
      </c>
      <c r="G34" s="171" t="str">
        <f t="shared" si="1"/>
        <v/>
      </c>
      <c r="H34"/>
      <c r="I34" s="81"/>
      <c r="L34" s="95"/>
      <c r="M34" s="89"/>
      <c r="N34" s="89"/>
    </row>
    <row r="35" spans="1:14" x14ac:dyDescent="0.25">
      <c r="A35" s="66" t="s">
        <v>849</v>
      </c>
      <c r="B35" s="81" t="s">
        <v>609</v>
      </c>
      <c r="C35" s="159" t="s">
        <v>83</v>
      </c>
      <c r="D35" s="160" t="s">
        <v>83</v>
      </c>
      <c r="E35" s="95"/>
      <c r="F35" s="171" t="str">
        <f t="shared" si="0"/>
        <v/>
      </c>
      <c r="G35" s="171" t="str">
        <f t="shared" si="1"/>
        <v/>
      </c>
      <c r="H35"/>
      <c r="I35" s="81"/>
      <c r="L35" s="95"/>
      <c r="M35" s="89"/>
      <c r="N35" s="89"/>
    </row>
    <row r="36" spans="1:14" x14ac:dyDescent="0.25">
      <c r="A36" s="66" t="s">
        <v>850</v>
      </c>
      <c r="B36" s="81" t="s">
        <v>609</v>
      </c>
      <c r="C36" s="159" t="s">
        <v>83</v>
      </c>
      <c r="D36" s="160" t="s">
        <v>83</v>
      </c>
      <c r="E36" s="95"/>
      <c r="F36" s="171" t="str">
        <f t="shared" si="0"/>
        <v/>
      </c>
      <c r="G36" s="171" t="str">
        <f t="shared" si="1"/>
        <v/>
      </c>
      <c r="H36"/>
      <c r="I36" s="81"/>
      <c r="L36" s="95"/>
      <c r="M36" s="89"/>
      <c r="N36" s="89"/>
    </row>
    <row r="37" spans="1:14" x14ac:dyDescent="0.25">
      <c r="A37" s="66" t="s">
        <v>851</v>
      </c>
      <c r="B37" s="90" t="s">
        <v>149</v>
      </c>
      <c r="C37" s="161">
        <f>SUM(C22:C36)</f>
        <v>0</v>
      </c>
      <c r="D37" s="88">
        <f>SUM(D22:D36)</f>
        <v>0</v>
      </c>
      <c r="E37" s="95"/>
      <c r="F37" s="172">
        <f>SUM(F22:F36)</f>
        <v>0</v>
      </c>
      <c r="G37" s="172">
        <f>SUM(G22:G36)</f>
        <v>0</v>
      </c>
      <c r="H37"/>
      <c r="I37" s="90"/>
      <c r="J37" s="81"/>
      <c r="K37" s="81"/>
      <c r="L37" s="95"/>
      <c r="M37" s="91"/>
      <c r="N37" s="91"/>
    </row>
    <row r="38" spans="1:14" x14ac:dyDescent="0.25">
      <c r="A38" s="83"/>
      <c r="B38" s="84" t="s">
        <v>852</v>
      </c>
      <c r="C38" s="83" t="s">
        <v>114</v>
      </c>
      <c r="D38" s="83"/>
      <c r="E38" s="85"/>
      <c r="F38" s="83" t="s">
        <v>832</v>
      </c>
      <c r="G38" s="83"/>
      <c r="H38"/>
      <c r="I38" s="99"/>
      <c r="J38" s="79"/>
      <c r="K38" s="79"/>
      <c r="L38" s="72"/>
      <c r="M38" s="79"/>
      <c r="N38" s="79"/>
    </row>
    <row r="39" spans="1:14" x14ac:dyDescent="0.25">
      <c r="A39" s="66" t="s">
        <v>853</v>
      </c>
      <c r="B39" s="81" t="s">
        <v>854</v>
      </c>
      <c r="C39" s="159" t="s">
        <v>83</v>
      </c>
      <c r="E39" s="101"/>
      <c r="F39" s="171" t="str">
        <f>IF($C$42=0,"",IF(C39="[for completion]","",C39/$C$42))</f>
        <v/>
      </c>
      <c r="G39" s="88"/>
      <c r="H39"/>
      <c r="I39" s="81"/>
      <c r="L39" s="101"/>
      <c r="M39" s="89"/>
      <c r="N39" s="88"/>
    </row>
    <row r="40" spans="1:14" x14ac:dyDescent="0.25">
      <c r="A40" s="66" t="s">
        <v>855</v>
      </c>
      <c r="B40" s="81" t="s">
        <v>856</v>
      </c>
      <c r="C40" s="159" t="s">
        <v>83</v>
      </c>
      <c r="E40" s="101"/>
      <c r="F40" s="171" t="str">
        <f>IF($C$42=0,"",IF(C40="[for completion]","",C40/$C$42))</f>
        <v/>
      </c>
      <c r="G40" s="88"/>
      <c r="H40"/>
      <c r="I40" s="81"/>
      <c r="L40" s="101"/>
      <c r="M40" s="89"/>
      <c r="N40" s="88"/>
    </row>
    <row r="41" spans="1:14" x14ac:dyDescent="0.25">
      <c r="A41" s="66" t="s">
        <v>857</v>
      </c>
      <c r="B41" s="81" t="s">
        <v>147</v>
      </c>
      <c r="C41" s="159" t="s">
        <v>83</v>
      </c>
      <c r="E41" s="95"/>
      <c r="F41" s="171" t="str">
        <f>IF($C$42=0,"",IF(C41="[for completion]","",C41/$C$42))</f>
        <v/>
      </c>
      <c r="G41" s="88"/>
      <c r="H41"/>
      <c r="I41" s="81"/>
      <c r="L41" s="95"/>
      <c r="M41" s="89"/>
      <c r="N41" s="88"/>
    </row>
    <row r="42" spans="1:14" x14ac:dyDescent="0.25">
      <c r="A42" s="66" t="s">
        <v>858</v>
      </c>
      <c r="B42" s="90" t="s">
        <v>149</v>
      </c>
      <c r="C42" s="161">
        <f>SUM(C39:C41)</f>
        <v>0</v>
      </c>
      <c r="D42" s="81"/>
      <c r="E42" s="95"/>
      <c r="F42" s="172">
        <f>SUM(F39:F41)</f>
        <v>0</v>
      </c>
      <c r="G42" s="88"/>
      <c r="H42"/>
      <c r="I42" s="81"/>
      <c r="L42" s="95"/>
      <c r="M42" s="89"/>
      <c r="N42" s="88"/>
    </row>
    <row r="43" spans="1:14" outlineLevel="1" x14ac:dyDescent="0.25">
      <c r="A43" s="66" t="s">
        <v>859</v>
      </c>
      <c r="B43" s="90"/>
      <c r="C43" s="81"/>
      <c r="D43" s="81"/>
      <c r="E43" s="95"/>
      <c r="F43" s="91"/>
      <c r="G43" s="88"/>
      <c r="H43"/>
      <c r="I43" s="81"/>
      <c r="L43" s="95"/>
      <c r="M43" s="89"/>
      <c r="N43" s="88"/>
    </row>
    <row r="44" spans="1:14" outlineLevel="1" x14ac:dyDescent="0.25">
      <c r="A44" s="66" t="s">
        <v>860</v>
      </c>
      <c r="B44" s="90"/>
      <c r="C44" s="81"/>
      <c r="D44" s="81"/>
      <c r="E44" s="95"/>
      <c r="F44" s="91"/>
      <c r="G44" s="88"/>
      <c r="H44"/>
      <c r="I44" s="81"/>
      <c r="L44" s="95"/>
      <c r="M44" s="89"/>
      <c r="N44" s="88"/>
    </row>
    <row r="45" spans="1:14" outlineLevel="1" x14ac:dyDescent="0.25">
      <c r="A45" s="66" t="s">
        <v>861</v>
      </c>
      <c r="B45" s="81"/>
      <c r="E45" s="95"/>
      <c r="F45" s="89"/>
      <c r="G45" s="88"/>
      <c r="H45"/>
      <c r="I45" s="81"/>
      <c r="L45" s="95"/>
      <c r="M45" s="89"/>
      <c r="N45" s="88"/>
    </row>
    <row r="46" spans="1:14" outlineLevel="1" x14ac:dyDescent="0.25">
      <c r="A46" s="66" t="s">
        <v>862</v>
      </c>
      <c r="B46" s="81"/>
      <c r="E46" s="95"/>
      <c r="F46" s="89"/>
      <c r="G46" s="88"/>
      <c r="H46"/>
      <c r="I46" s="81"/>
      <c r="L46" s="95"/>
      <c r="M46" s="89"/>
      <c r="N46" s="88"/>
    </row>
    <row r="47" spans="1:14" outlineLevel="1" x14ac:dyDescent="0.25">
      <c r="A47" s="66" t="s">
        <v>863</v>
      </c>
      <c r="B47" s="81"/>
      <c r="E47" s="95"/>
      <c r="F47" s="89"/>
      <c r="G47" s="88"/>
      <c r="H47"/>
      <c r="I47" s="81"/>
      <c r="L47" s="95"/>
      <c r="M47" s="89"/>
      <c r="N47" s="88"/>
    </row>
    <row r="48" spans="1:14" ht="15" customHeight="1" x14ac:dyDescent="0.25">
      <c r="A48" s="83"/>
      <c r="B48" s="84" t="s">
        <v>526</v>
      </c>
      <c r="C48" s="83" t="s">
        <v>832</v>
      </c>
      <c r="D48" s="83"/>
      <c r="E48" s="85"/>
      <c r="F48" s="86"/>
      <c r="G48" s="86"/>
      <c r="H48"/>
      <c r="I48" s="99"/>
      <c r="J48" s="79"/>
      <c r="K48" s="79"/>
      <c r="L48" s="72"/>
      <c r="M48" s="94"/>
      <c r="N48" s="94"/>
    </row>
    <row r="49" spans="1:14" x14ac:dyDescent="0.25">
      <c r="A49" s="66" t="s">
        <v>864</v>
      </c>
      <c r="B49" s="98" t="s">
        <v>528</v>
      </c>
      <c r="C49" s="153">
        <f>SUM(C50:C76)</f>
        <v>0</v>
      </c>
      <c r="G49" s="66"/>
      <c r="H49"/>
      <c r="I49" s="72"/>
      <c r="N49" s="66"/>
    </row>
    <row r="50" spans="1:14" x14ac:dyDescent="0.25">
      <c r="A50" s="66" t="s">
        <v>865</v>
      </c>
      <c r="B50" s="66" t="s">
        <v>530</v>
      </c>
      <c r="C50" s="153" t="s">
        <v>83</v>
      </c>
      <c r="G50" s="66"/>
      <c r="H50"/>
      <c r="N50" s="66"/>
    </row>
    <row r="51" spans="1:14" x14ac:dyDescent="0.25">
      <c r="A51" s="66" t="s">
        <v>866</v>
      </c>
      <c r="B51" s="66" t="s">
        <v>532</v>
      </c>
      <c r="C51" s="153" t="s">
        <v>83</v>
      </c>
      <c r="G51" s="66"/>
      <c r="H51"/>
      <c r="N51" s="66"/>
    </row>
    <row r="52" spans="1:14" x14ac:dyDescent="0.25">
      <c r="A52" s="66" t="s">
        <v>867</v>
      </c>
      <c r="B52" s="66" t="s">
        <v>534</v>
      </c>
      <c r="C52" s="153" t="s">
        <v>83</v>
      </c>
      <c r="G52" s="66"/>
      <c r="H52"/>
      <c r="N52" s="66"/>
    </row>
    <row r="53" spans="1:14" x14ac:dyDescent="0.25">
      <c r="A53" s="66" t="s">
        <v>868</v>
      </c>
      <c r="B53" s="66" t="s">
        <v>536</v>
      </c>
      <c r="C53" s="153" t="s">
        <v>83</v>
      </c>
      <c r="G53" s="66"/>
      <c r="H53"/>
      <c r="N53" s="66"/>
    </row>
    <row r="54" spans="1:14" x14ac:dyDescent="0.25">
      <c r="A54" s="66" t="s">
        <v>869</v>
      </c>
      <c r="B54" s="66" t="s">
        <v>538</v>
      </c>
      <c r="C54" s="153" t="s">
        <v>83</v>
      </c>
      <c r="G54" s="66"/>
      <c r="H54"/>
      <c r="N54" s="66"/>
    </row>
    <row r="55" spans="1:14" x14ac:dyDescent="0.25">
      <c r="A55" s="66" t="s">
        <v>870</v>
      </c>
      <c r="B55" s="66" t="s">
        <v>2471</v>
      </c>
      <c r="C55" s="153" t="s">
        <v>83</v>
      </c>
      <c r="G55" s="66"/>
      <c r="H55"/>
      <c r="N55" s="66"/>
    </row>
    <row r="56" spans="1:14" x14ac:dyDescent="0.25">
      <c r="A56" s="66" t="s">
        <v>871</v>
      </c>
      <c r="B56" s="66" t="s">
        <v>541</v>
      </c>
      <c r="C56" s="153" t="s">
        <v>83</v>
      </c>
      <c r="G56" s="66"/>
      <c r="H56"/>
      <c r="N56" s="66"/>
    </row>
    <row r="57" spans="1:14" x14ac:dyDescent="0.25">
      <c r="A57" s="66" t="s">
        <v>872</v>
      </c>
      <c r="B57" s="66" t="s">
        <v>543</v>
      </c>
      <c r="C57" s="153" t="s">
        <v>83</v>
      </c>
      <c r="G57" s="66"/>
      <c r="H57"/>
      <c r="N57" s="66"/>
    </row>
    <row r="58" spans="1:14" x14ac:dyDescent="0.25">
      <c r="A58" s="66" t="s">
        <v>873</v>
      </c>
      <c r="B58" s="66" t="s">
        <v>545</v>
      </c>
      <c r="C58" s="153" t="s">
        <v>83</v>
      </c>
      <c r="G58" s="66"/>
      <c r="H58"/>
      <c r="N58" s="66"/>
    </row>
    <row r="59" spans="1:14" x14ac:dyDescent="0.25">
      <c r="A59" s="66" t="s">
        <v>874</v>
      </c>
      <c r="B59" s="66" t="s">
        <v>547</v>
      </c>
      <c r="C59" s="153" t="s">
        <v>83</v>
      </c>
      <c r="G59" s="66"/>
      <c r="H59"/>
      <c r="N59" s="66"/>
    </row>
    <row r="60" spans="1:14" x14ac:dyDescent="0.25">
      <c r="A60" s="66" t="s">
        <v>875</v>
      </c>
      <c r="B60" s="66" t="s">
        <v>549</v>
      </c>
      <c r="C60" s="153" t="s">
        <v>83</v>
      </c>
      <c r="G60" s="66"/>
      <c r="H60"/>
      <c r="N60" s="66"/>
    </row>
    <row r="61" spans="1:14" x14ac:dyDescent="0.25">
      <c r="A61" s="66" t="s">
        <v>876</v>
      </c>
      <c r="B61" s="66" t="s">
        <v>551</v>
      </c>
      <c r="C61" s="153" t="s">
        <v>83</v>
      </c>
      <c r="G61" s="66"/>
      <c r="H61"/>
      <c r="N61" s="66"/>
    </row>
    <row r="62" spans="1:14" x14ac:dyDescent="0.25">
      <c r="A62" s="66" t="s">
        <v>877</v>
      </c>
      <c r="B62" s="66" t="s">
        <v>553</v>
      </c>
      <c r="C62" s="153" t="s">
        <v>83</v>
      </c>
      <c r="G62" s="66"/>
      <c r="H62"/>
      <c r="N62" s="66"/>
    </row>
    <row r="63" spans="1:14" x14ac:dyDescent="0.25">
      <c r="A63" s="66" t="s">
        <v>878</v>
      </c>
      <c r="B63" s="66" t="s">
        <v>555</v>
      </c>
      <c r="C63" s="153" t="s">
        <v>83</v>
      </c>
      <c r="G63" s="66"/>
      <c r="H63"/>
      <c r="N63" s="66"/>
    </row>
    <row r="64" spans="1:14" x14ac:dyDescent="0.25">
      <c r="A64" s="66" t="s">
        <v>879</v>
      </c>
      <c r="B64" s="66" t="s">
        <v>557</v>
      </c>
      <c r="C64" s="153" t="s">
        <v>83</v>
      </c>
      <c r="G64" s="66"/>
      <c r="H64"/>
      <c r="N64" s="66"/>
    </row>
    <row r="65" spans="1:14" x14ac:dyDescent="0.25">
      <c r="A65" s="66" t="s">
        <v>880</v>
      </c>
      <c r="B65" s="66" t="s">
        <v>3</v>
      </c>
      <c r="C65" s="153" t="s">
        <v>83</v>
      </c>
      <c r="G65" s="66"/>
      <c r="H65"/>
      <c r="N65" s="66"/>
    </row>
    <row r="66" spans="1:14" x14ac:dyDescent="0.25">
      <c r="A66" s="66" t="s">
        <v>881</v>
      </c>
      <c r="B66" s="66" t="s">
        <v>560</v>
      </c>
      <c r="C66" s="153" t="s">
        <v>83</v>
      </c>
      <c r="G66" s="66"/>
      <c r="H66"/>
      <c r="N66" s="66"/>
    </row>
    <row r="67" spans="1:14" x14ac:dyDescent="0.25">
      <c r="A67" s="66" t="s">
        <v>882</v>
      </c>
      <c r="B67" s="66" t="s">
        <v>562</v>
      </c>
      <c r="C67" s="153" t="s">
        <v>83</v>
      </c>
      <c r="G67" s="66"/>
      <c r="H67"/>
      <c r="N67" s="66"/>
    </row>
    <row r="68" spans="1:14" x14ac:dyDescent="0.25">
      <c r="A68" s="66" t="s">
        <v>883</v>
      </c>
      <c r="B68" s="66" t="s">
        <v>564</v>
      </c>
      <c r="C68" s="153" t="s">
        <v>83</v>
      </c>
      <c r="G68" s="66"/>
      <c r="H68"/>
      <c r="N68" s="66"/>
    </row>
    <row r="69" spans="1:14" x14ac:dyDescent="0.25">
      <c r="A69" s="245" t="s">
        <v>884</v>
      </c>
      <c r="B69" s="66" t="s">
        <v>566</v>
      </c>
      <c r="C69" s="153" t="s">
        <v>83</v>
      </c>
      <c r="G69" s="66"/>
      <c r="H69"/>
      <c r="N69" s="66"/>
    </row>
    <row r="70" spans="1:14" x14ac:dyDescent="0.25">
      <c r="A70" s="245" t="s">
        <v>885</v>
      </c>
      <c r="B70" s="66" t="s">
        <v>568</v>
      </c>
      <c r="C70" s="153" t="s">
        <v>83</v>
      </c>
      <c r="G70" s="66"/>
      <c r="H70"/>
      <c r="N70" s="66"/>
    </row>
    <row r="71" spans="1:14" x14ac:dyDescent="0.25">
      <c r="A71" s="245" t="s">
        <v>886</v>
      </c>
      <c r="B71" s="66" t="s">
        <v>570</v>
      </c>
      <c r="C71" s="153" t="s">
        <v>83</v>
      </c>
      <c r="G71" s="66"/>
      <c r="H71"/>
      <c r="N71" s="66"/>
    </row>
    <row r="72" spans="1:14" x14ac:dyDescent="0.25">
      <c r="A72" s="245" t="s">
        <v>887</v>
      </c>
      <c r="B72" s="66" t="s">
        <v>572</v>
      </c>
      <c r="C72" s="153" t="s">
        <v>83</v>
      </c>
      <c r="G72" s="66"/>
      <c r="H72"/>
      <c r="N72" s="66"/>
    </row>
    <row r="73" spans="1:14" x14ac:dyDescent="0.25">
      <c r="A73" s="245" t="s">
        <v>888</v>
      </c>
      <c r="B73" s="66" t="s">
        <v>574</v>
      </c>
      <c r="C73" s="153" t="s">
        <v>83</v>
      </c>
      <c r="G73" s="66"/>
      <c r="H73"/>
      <c r="N73" s="66"/>
    </row>
    <row r="74" spans="1:14" x14ac:dyDescent="0.25">
      <c r="A74" s="245" t="s">
        <v>889</v>
      </c>
      <c r="B74" s="66" t="s">
        <v>576</v>
      </c>
      <c r="C74" s="153" t="s">
        <v>83</v>
      </c>
      <c r="G74" s="66"/>
      <c r="H74"/>
      <c r="N74" s="66"/>
    </row>
    <row r="75" spans="1:14" x14ac:dyDescent="0.25">
      <c r="A75" s="245" t="s">
        <v>890</v>
      </c>
      <c r="B75" s="66" t="s">
        <v>578</v>
      </c>
      <c r="C75" s="153" t="s">
        <v>83</v>
      </c>
      <c r="G75" s="66"/>
      <c r="H75"/>
      <c r="N75" s="66"/>
    </row>
    <row r="76" spans="1:14" x14ac:dyDescent="0.25">
      <c r="A76" s="245" t="s">
        <v>891</v>
      </c>
      <c r="B76" s="66" t="s">
        <v>6</v>
      </c>
      <c r="C76" s="153" t="s">
        <v>83</v>
      </c>
      <c r="G76" s="66"/>
      <c r="H76"/>
      <c r="N76" s="66"/>
    </row>
    <row r="77" spans="1:14" x14ac:dyDescent="0.25">
      <c r="A77" s="245" t="s">
        <v>892</v>
      </c>
      <c r="B77" s="98" t="s">
        <v>319</v>
      </c>
      <c r="C77" s="153">
        <f>SUM(C78:C80)</f>
        <v>0</v>
      </c>
      <c r="G77" s="66"/>
      <c r="H77"/>
      <c r="I77" s="72"/>
      <c r="N77" s="66"/>
    </row>
    <row r="78" spans="1:14" x14ac:dyDescent="0.25">
      <c r="A78" s="245" t="s">
        <v>893</v>
      </c>
      <c r="B78" s="66" t="s">
        <v>584</v>
      </c>
      <c r="C78" s="153" t="s">
        <v>83</v>
      </c>
      <c r="G78" s="66"/>
      <c r="H78"/>
      <c r="N78" s="66"/>
    </row>
    <row r="79" spans="1:14" x14ac:dyDescent="0.25">
      <c r="A79" s="245" t="s">
        <v>894</v>
      </c>
      <c r="B79" s="66" t="s">
        <v>586</v>
      </c>
      <c r="C79" s="153" t="s">
        <v>83</v>
      </c>
      <c r="G79" s="66"/>
      <c r="H79"/>
      <c r="N79" s="66"/>
    </row>
    <row r="80" spans="1:14" x14ac:dyDescent="0.25">
      <c r="A80" s="245" t="s">
        <v>895</v>
      </c>
      <c r="B80" s="66" t="s">
        <v>2</v>
      </c>
      <c r="C80" s="153">
        <f>SUM(C81:C91)</f>
        <v>0</v>
      </c>
      <c r="G80" s="66"/>
      <c r="H80"/>
      <c r="N80" s="66"/>
    </row>
    <row r="81" spans="1:14" x14ac:dyDescent="0.25">
      <c r="A81" s="245" t="s">
        <v>896</v>
      </c>
      <c r="B81" s="98" t="s">
        <v>147</v>
      </c>
      <c r="C81" s="153">
        <f>SUM(C82:C92)</f>
        <v>0</v>
      </c>
      <c r="G81" s="66"/>
      <c r="H81"/>
      <c r="I81" s="72"/>
      <c r="N81" s="66"/>
    </row>
    <row r="82" spans="1:14" x14ac:dyDescent="0.25">
      <c r="A82" s="245" t="s">
        <v>897</v>
      </c>
      <c r="B82" s="81" t="s">
        <v>321</v>
      </c>
      <c r="C82" s="153" t="s">
        <v>83</v>
      </c>
      <c r="G82" s="66"/>
      <c r="H82"/>
      <c r="I82" s="81"/>
      <c r="N82" s="66"/>
    </row>
    <row r="83" spans="1:14" x14ac:dyDescent="0.25">
      <c r="A83" s="245" t="s">
        <v>898</v>
      </c>
      <c r="B83" s="245" t="s">
        <v>581</v>
      </c>
      <c r="C83" s="153">
        <f>SUM(C84:C86)</f>
        <v>0</v>
      </c>
      <c r="D83" s="245"/>
      <c r="E83" s="245"/>
      <c r="F83" s="245"/>
      <c r="G83" s="245"/>
      <c r="H83" s="228"/>
      <c r="I83" s="231"/>
      <c r="J83" s="245"/>
      <c r="K83" s="245"/>
      <c r="L83" s="245"/>
      <c r="M83" s="245"/>
      <c r="N83" s="245"/>
    </row>
    <row r="84" spans="1:14" x14ac:dyDescent="0.25">
      <c r="A84" s="245" t="s">
        <v>899</v>
      </c>
      <c r="B84" s="81" t="s">
        <v>323</v>
      </c>
      <c r="C84" s="153" t="s">
        <v>83</v>
      </c>
      <c r="G84" s="66"/>
      <c r="H84"/>
      <c r="I84" s="81"/>
      <c r="N84" s="66"/>
    </row>
    <row r="85" spans="1:14" x14ac:dyDescent="0.25">
      <c r="A85" s="245" t="s">
        <v>900</v>
      </c>
      <c r="B85" s="81" t="s">
        <v>325</v>
      </c>
      <c r="C85" s="153" t="s">
        <v>83</v>
      </c>
      <c r="G85" s="66"/>
      <c r="H85"/>
      <c r="I85" s="81"/>
      <c r="N85" s="66"/>
    </row>
    <row r="86" spans="1:14" x14ac:dyDescent="0.25">
      <c r="A86" s="245" t="s">
        <v>901</v>
      </c>
      <c r="B86" s="81" t="s">
        <v>12</v>
      </c>
      <c r="C86" s="153" t="s">
        <v>83</v>
      </c>
      <c r="G86" s="66"/>
      <c r="H86"/>
      <c r="I86" s="81"/>
      <c r="N86" s="66"/>
    </row>
    <row r="87" spans="1:14" x14ac:dyDescent="0.25">
      <c r="A87" s="245" t="s">
        <v>902</v>
      </c>
      <c r="B87" s="81" t="s">
        <v>328</v>
      </c>
      <c r="C87" s="153" t="s">
        <v>83</v>
      </c>
      <c r="G87" s="66"/>
      <c r="H87"/>
      <c r="I87" s="81"/>
      <c r="N87" s="66"/>
    </row>
    <row r="88" spans="1:14" x14ac:dyDescent="0.25">
      <c r="A88" s="245" t="s">
        <v>903</v>
      </c>
      <c r="B88" s="81" t="s">
        <v>330</v>
      </c>
      <c r="C88" s="153" t="s">
        <v>83</v>
      </c>
      <c r="G88" s="66"/>
      <c r="H88"/>
      <c r="I88" s="81"/>
      <c r="N88" s="66"/>
    </row>
    <row r="89" spans="1:14" x14ac:dyDescent="0.25">
      <c r="A89" s="245" t="s">
        <v>904</v>
      </c>
      <c r="B89" s="81" t="s">
        <v>332</v>
      </c>
      <c r="C89" s="153" t="s">
        <v>83</v>
      </c>
      <c r="G89" s="66"/>
      <c r="H89"/>
      <c r="I89" s="81"/>
      <c r="N89" s="66"/>
    </row>
    <row r="90" spans="1:14" x14ac:dyDescent="0.25">
      <c r="A90" s="245" t="s">
        <v>905</v>
      </c>
      <c r="B90" s="81" t="s">
        <v>334</v>
      </c>
      <c r="C90" s="153" t="s">
        <v>83</v>
      </c>
      <c r="G90" s="66"/>
      <c r="H90"/>
      <c r="I90" s="81"/>
      <c r="N90" s="66"/>
    </row>
    <row r="91" spans="1:14" x14ac:dyDescent="0.25">
      <c r="A91" s="245" t="s">
        <v>906</v>
      </c>
      <c r="B91" s="81" t="s">
        <v>336</v>
      </c>
      <c r="C91" s="153" t="s">
        <v>83</v>
      </c>
      <c r="G91" s="66"/>
      <c r="H91"/>
      <c r="I91" s="81"/>
      <c r="N91" s="66"/>
    </row>
    <row r="92" spans="1:14" x14ac:dyDescent="0.25">
      <c r="A92" s="245" t="s">
        <v>907</v>
      </c>
      <c r="B92" s="81" t="s">
        <v>147</v>
      </c>
      <c r="C92" s="153" t="s">
        <v>83</v>
      </c>
      <c r="G92" s="66"/>
      <c r="H92"/>
      <c r="I92" s="81"/>
      <c r="N92" s="66"/>
    </row>
    <row r="93" spans="1:14" outlineLevel="1" x14ac:dyDescent="0.25">
      <c r="A93" s="66" t="s">
        <v>908</v>
      </c>
      <c r="B93" s="92" t="s">
        <v>151</v>
      </c>
      <c r="C93" s="153"/>
      <c r="G93" s="66"/>
      <c r="H93"/>
      <c r="I93" s="81"/>
      <c r="N93" s="66"/>
    </row>
    <row r="94" spans="1:14" outlineLevel="1" x14ac:dyDescent="0.25">
      <c r="A94" s="66" t="s">
        <v>909</v>
      </c>
      <c r="B94" s="92" t="s">
        <v>151</v>
      </c>
      <c r="C94" s="153"/>
      <c r="G94" s="66"/>
      <c r="H94"/>
      <c r="I94" s="81"/>
      <c r="N94" s="66"/>
    </row>
    <row r="95" spans="1:14" outlineLevel="1" x14ac:dyDescent="0.25">
      <c r="A95" s="66" t="s">
        <v>910</v>
      </c>
      <c r="B95" s="92" t="s">
        <v>151</v>
      </c>
      <c r="C95" s="153"/>
      <c r="G95" s="66"/>
      <c r="H95"/>
      <c r="I95" s="81"/>
      <c r="N95" s="66"/>
    </row>
    <row r="96" spans="1:14" outlineLevel="1" x14ac:dyDescent="0.25">
      <c r="A96" s="66" t="s">
        <v>911</v>
      </c>
      <c r="B96" s="92" t="s">
        <v>151</v>
      </c>
      <c r="C96" s="153"/>
      <c r="G96" s="66"/>
      <c r="H96"/>
      <c r="I96" s="81"/>
      <c r="N96" s="66"/>
    </row>
    <row r="97" spans="1:14" outlineLevel="1" x14ac:dyDescent="0.25">
      <c r="A97" s="66" t="s">
        <v>912</v>
      </c>
      <c r="B97" s="92" t="s">
        <v>151</v>
      </c>
      <c r="C97" s="153"/>
      <c r="G97" s="66"/>
      <c r="H97"/>
      <c r="I97" s="81"/>
      <c r="N97" s="66"/>
    </row>
    <row r="98" spans="1:14" outlineLevel="1" x14ac:dyDescent="0.25">
      <c r="A98" s="66" t="s">
        <v>913</v>
      </c>
      <c r="B98" s="92" t="s">
        <v>151</v>
      </c>
      <c r="C98" s="153"/>
      <c r="G98" s="66"/>
      <c r="H98"/>
      <c r="I98" s="81"/>
      <c r="N98" s="66"/>
    </row>
    <row r="99" spans="1:14" outlineLevel="1" x14ac:dyDescent="0.25">
      <c r="A99" s="66" t="s">
        <v>914</v>
      </c>
      <c r="B99" s="92" t="s">
        <v>151</v>
      </c>
      <c r="C99" s="153"/>
      <c r="G99" s="66"/>
      <c r="H99"/>
      <c r="I99" s="81"/>
      <c r="N99" s="66"/>
    </row>
    <row r="100" spans="1:14" outlineLevel="1" x14ac:dyDescent="0.25">
      <c r="A100" s="66" t="s">
        <v>915</v>
      </c>
      <c r="B100" s="92" t="s">
        <v>151</v>
      </c>
      <c r="C100" s="153"/>
      <c r="G100" s="66"/>
      <c r="H100"/>
      <c r="I100" s="81"/>
      <c r="N100" s="66"/>
    </row>
    <row r="101" spans="1:14" outlineLevel="1" x14ac:dyDescent="0.25">
      <c r="A101" s="66" t="s">
        <v>916</v>
      </c>
      <c r="B101" s="92" t="s">
        <v>151</v>
      </c>
      <c r="C101" s="153"/>
      <c r="G101" s="66"/>
      <c r="H101"/>
      <c r="I101" s="81"/>
      <c r="N101" s="66"/>
    </row>
    <row r="102" spans="1:14" outlineLevel="1" x14ac:dyDescent="0.25">
      <c r="A102" s="66" t="s">
        <v>917</v>
      </c>
      <c r="B102" s="92" t="s">
        <v>151</v>
      </c>
      <c r="C102" s="153"/>
      <c r="G102" s="66"/>
      <c r="H102"/>
      <c r="I102" s="81"/>
      <c r="N102" s="66"/>
    </row>
    <row r="103" spans="1:14" ht="15" customHeight="1" x14ac:dyDescent="0.25">
      <c r="A103" s="83"/>
      <c r="B103" s="165" t="s">
        <v>1445</v>
      </c>
      <c r="C103" s="154" t="s">
        <v>832</v>
      </c>
      <c r="D103" s="83"/>
      <c r="E103" s="85"/>
      <c r="F103" s="83"/>
      <c r="G103" s="86"/>
      <c r="H103"/>
      <c r="I103" s="99"/>
      <c r="J103" s="79"/>
      <c r="K103" s="79"/>
      <c r="L103" s="72"/>
      <c r="M103" s="79"/>
      <c r="N103" s="94"/>
    </row>
    <row r="104" spans="1:14" x14ac:dyDescent="0.25">
      <c r="A104" s="66" t="s">
        <v>918</v>
      </c>
      <c r="B104" s="81" t="s">
        <v>609</v>
      </c>
      <c r="C104" s="153" t="s">
        <v>83</v>
      </c>
      <c r="G104" s="66"/>
      <c r="H104"/>
      <c r="I104" s="81"/>
      <c r="N104" s="66"/>
    </row>
    <row r="105" spans="1:14" x14ac:dyDescent="0.25">
      <c r="A105" s="66" t="s">
        <v>919</v>
      </c>
      <c r="B105" s="81" t="s">
        <v>609</v>
      </c>
      <c r="C105" s="153" t="s">
        <v>83</v>
      </c>
      <c r="G105" s="66"/>
      <c r="H105"/>
      <c r="I105" s="81"/>
      <c r="N105" s="66"/>
    </row>
    <row r="106" spans="1:14" x14ac:dyDescent="0.25">
      <c r="A106" s="66" t="s">
        <v>920</v>
      </c>
      <c r="B106" s="81" t="s">
        <v>609</v>
      </c>
      <c r="C106" s="153" t="s">
        <v>83</v>
      </c>
      <c r="G106" s="66"/>
      <c r="H106"/>
      <c r="I106" s="81"/>
      <c r="N106" s="66"/>
    </row>
    <row r="107" spans="1:14" x14ac:dyDescent="0.25">
      <c r="A107" s="66" t="s">
        <v>921</v>
      </c>
      <c r="B107" s="81" t="s">
        <v>609</v>
      </c>
      <c r="C107" s="153" t="s">
        <v>83</v>
      </c>
      <c r="G107" s="66"/>
      <c r="H107"/>
      <c r="I107" s="81"/>
      <c r="N107" s="66"/>
    </row>
    <row r="108" spans="1:14" x14ac:dyDescent="0.25">
      <c r="A108" s="66" t="s">
        <v>922</v>
      </c>
      <c r="B108" s="81" t="s">
        <v>609</v>
      </c>
      <c r="C108" s="153" t="s">
        <v>83</v>
      </c>
      <c r="G108" s="66"/>
      <c r="H108"/>
      <c r="I108" s="81"/>
      <c r="N108" s="66"/>
    </row>
    <row r="109" spans="1:14" x14ac:dyDescent="0.25">
      <c r="A109" s="66" t="s">
        <v>923</v>
      </c>
      <c r="B109" s="81" t="s">
        <v>609</v>
      </c>
      <c r="C109" s="153" t="s">
        <v>83</v>
      </c>
      <c r="G109" s="66"/>
      <c r="H109"/>
      <c r="I109" s="81"/>
      <c r="N109" s="66"/>
    </row>
    <row r="110" spans="1:14" x14ac:dyDescent="0.25">
      <c r="A110" s="66" t="s">
        <v>924</v>
      </c>
      <c r="B110" s="81" t="s">
        <v>609</v>
      </c>
      <c r="C110" s="153" t="s">
        <v>83</v>
      </c>
      <c r="G110" s="66"/>
      <c r="H110"/>
      <c r="I110" s="81"/>
      <c r="N110" s="66"/>
    </row>
    <row r="111" spans="1:14" x14ac:dyDescent="0.25">
      <c r="A111" s="66" t="s">
        <v>925</v>
      </c>
      <c r="B111" s="81" t="s">
        <v>609</v>
      </c>
      <c r="C111" s="153" t="s">
        <v>83</v>
      </c>
      <c r="G111" s="66"/>
      <c r="H111"/>
      <c r="I111" s="81"/>
      <c r="N111" s="66"/>
    </row>
    <row r="112" spans="1:14" x14ac:dyDescent="0.25">
      <c r="A112" s="66" t="s">
        <v>926</v>
      </c>
      <c r="B112" s="81" t="s">
        <v>609</v>
      </c>
      <c r="C112" s="153" t="s">
        <v>83</v>
      </c>
      <c r="G112" s="66"/>
      <c r="H112"/>
      <c r="I112" s="81"/>
      <c r="N112" s="66"/>
    </row>
    <row r="113" spans="1:14" x14ac:dyDescent="0.25">
      <c r="A113" s="66" t="s">
        <v>927</v>
      </c>
      <c r="B113" s="81" t="s">
        <v>609</v>
      </c>
      <c r="C113" s="153" t="s">
        <v>83</v>
      </c>
      <c r="G113" s="66"/>
      <c r="H113"/>
      <c r="I113" s="81"/>
      <c r="N113" s="66"/>
    </row>
    <row r="114" spans="1:14" x14ac:dyDescent="0.25">
      <c r="A114" s="66" t="s">
        <v>928</v>
      </c>
      <c r="B114" s="81" t="s">
        <v>609</v>
      </c>
      <c r="C114" s="153" t="s">
        <v>83</v>
      </c>
      <c r="G114" s="66"/>
      <c r="H114"/>
      <c r="I114" s="81"/>
      <c r="N114" s="66"/>
    </row>
    <row r="115" spans="1:14" x14ac:dyDescent="0.25">
      <c r="A115" s="66" t="s">
        <v>929</v>
      </c>
      <c r="B115" s="81" t="s">
        <v>609</v>
      </c>
      <c r="C115" s="153" t="s">
        <v>83</v>
      </c>
      <c r="G115" s="66"/>
      <c r="H115"/>
      <c r="I115" s="81"/>
      <c r="N115" s="66"/>
    </row>
    <row r="116" spans="1:14" x14ac:dyDescent="0.25">
      <c r="A116" s="66" t="s">
        <v>930</v>
      </c>
      <c r="B116" s="81" t="s">
        <v>609</v>
      </c>
      <c r="C116" s="153" t="s">
        <v>83</v>
      </c>
      <c r="G116" s="66"/>
      <c r="H116"/>
      <c r="I116" s="81"/>
      <c r="N116" s="66"/>
    </row>
    <row r="117" spans="1:14" x14ac:dyDescent="0.25">
      <c r="A117" s="66" t="s">
        <v>931</v>
      </c>
      <c r="B117" s="81" t="s">
        <v>609</v>
      </c>
      <c r="C117" s="153" t="s">
        <v>83</v>
      </c>
      <c r="G117" s="66"/>
      <c r="H117"/>
      <c r="I117" s="81"/>
      <c r="N117" s="66"/>
    </row>
    <row r="118" spans="1:14" x14ac:dyDescent="0.25">
      <c r="A118" s="66" t="s">
        <v>932</v>
      </c>
      <c r="B118" s="81" t="s">
        <v>609</v>
      </c>
      <c r="C118" s="153" t="s">
        <v>83</v>
      </c>
      <c r="G118" s="66"/>
      <c r="H118"/>
      <c r="I118" s="81"/>
      <c r="N118" s="66"/>
    </row>
    <row r="119" spans="1:14" x14ac:dyDescent="0.25">
      <c r="A119" s="66" t="s">
        <v>933</v>
      </c>
      <c r="B119" s="81" t="s">
        <v>609</v>
      </c>
      <c r="C119" s="153" t="s">
        <v>83</v>
      </c>
      <c r="G119" s="66"/>
      <c r="H119"/>
      <c r="I119" s="81"/>
      <c r="N119" s="66"/>
    </row>
    <row r="120" spans="1:14" x14ac:dyDescent="0.25">
      <c r="A120" s="66" t="s">
        <v>934</v>
      </c>
      <c r="B120" s="81" t="s">
        <v>609</v>
      </c>
      <c r="C120" s="153" t="s">
        <v>83</v>
      </c>
      <c r="G120" s="66"/>
      <c r="H120"/>
      <c r="I120" s="81"/>
      <c r="N120" s="66"/>
    </row>
    <row r="121" spans="1:14" x14ac:dyDescent="0.25">
      <c r="A121" s="66" t="s">
        <v>935</v>
      </c>
      <c r="B121" s="81" t="s">
        <v>609</v>
      </c>
      <c r="C121" s="153" t="s">
        <v>83</v>
      </c>
      <c r="G121" s="66"/>
      <c r="H121"/>
      <c r="I121" s="81"/>
      <c r="N121" s="66"/>
    </row>
    <row r="122" spans="1:14" x14ac:dyDescent="0.25">
      <c r="A122" s="66" t="s">
        <v>936</v>
      </c>
      <c r="B122" s="81" t="s">
        <v>609</v>
      </c>
      <c r="C122" s="153" t="s">
        <v>83</v>
      </c>
      <c r="G122" s="66"/>
      <c r="H122"/>
      <c r="I122" s="81"/>
      <c r="N122" s="66"/>
    </row>
    <row r="123" spans="1:14" x14ac:dyDescent="0.25">
      <c r="A123" s="66" t="s">
        <v>937</v>
      </c>
      <c r="B123" s="81" t="s">
        <v>609</v>
      </c>
      <c r="C123" s="153" t="s">
        <v>83</v>
      </c>
      <c r="G123" s="66"/>
      <c r="H123"/>
      <c r="I123" s="81"/>
      <c r="N123" s="66"/>
    </row>
    <row r="124" spans="1:14" x14ac:dyDescent="0.25">
      <c r="A124" s="66" t="s">
        <v>938</v>
      </c>
      <c r="B124" s="81" t="s">
        <v>609</v>
      </c>
      <c r="C124" s="153" t="s">
        <v>83</v>
      </c>
      <c r="G124" s="66"/>
      <c r="H124"/>
      <c r="I124" s="81"/>
      <c r="N124" s="66"/>
    </row>
    <row r="125" spans="1:14" x14ac:dyDescent="0.25">
      <c r="A125" s="66" t="s">
        <v>939</v>
      </c>
      <c r="B125" s="81" t="s">
        <v>609</v>
      </c>
      <c r="C125" s="153" t="s">
        <v>83</v>
      </c>
      <c r="G125" s="66"/>
      <c r="H125"/>
      <c r="I125" s="81"/>
      <c r="N125" s="66"/>
    </row>
    <row r="126" spans="1:14" x14ac:dyDescent="0.25">
      <c r="A126" s="66" t="s">
        <v>940</v>
      </c>
      <c r="B126" s="81" t="s">
        <v>609</v>
      </c>
      <c r="C126" s="153" t="s">
        <v>83</v>
      </c>
      <c r="G126" s="66"/>
      <c r="H126"/>
      <c r="I126" s="81"/>
      <c r="N126" s="66"/>
    </row>
    <row r="127" spans="1:14" x14ac:dyDescent="0.25">
      <c r="A127" s="66" t="s">
        <v>941</v>
      </c>
      <c r="B127" s="81" t="s">
        <v>609</v>
      </c>
      <c r="C127" s="153" t="s">
        <v>83</v>
      </c>
      <c r="G127" s="66"/>
      <c r="H127"/>
      <c r="I127" s="81"/>
      <c r="N127" s="66"/>
    </row>
    <row r="128" spans="1:14" x14ac:dyDescent="0.25">
      <c r="A128" s="66" t="s">
        <v>942</v>
      </c>
      <c r="B128" s="81" t="s">
        <v>609</v>
      </c>
      <c r="C128" s="66" t="s">
        <v>83</v>
      </c>
      <c r="G128" s="66"/>
      <c r="H128"/>
      <c r="I128" s="81"/>
      <c r="N128" s="66"/>
    </row>
    <row r="129" spans="1:14" x14ac:dyDescent="0.25">
      <c r="A129" s="83"/>
      <c r="B129" s="84" t="s">
        <v>640</v>
      </c>
      <c r="C129" s="83" t="s">
        <v>832</v>
      </c>
      <c r="D129" s="83"/>
      <c r="E129" s="83"/>
      <c r="F129" s="86"/>
      <c r="G129" s="86"/>
      <c r="H129"/>
      <c r="I129" s="99"/>
      <c r="J129" s="79"/>
      <c r="K129" s="79"/>
      <c r="L129" s="79"/>
      <c r="M129" s="94"/>
      <c r="N129" s="94"/>
    </row>
    <row r="130" spans="1:14" x14ac:dyDescent="0.25">
      <c r="A130" s="66" t="s">
        <v>943</v>
      </c>
      <c r="B130" s="66" t="s">
        <v>642</v>
      </c>
      <c r="C130" s="153" t="s">
        <v>83</v>
      </c>
      <c r="D130"/>
      <c r="E130"/>
      <c r="F130"/>
      <c r="G130"/>
      <c r="H130"/>
      <c r="K130" s="97"/>
      <c r="L130" s="97"/>
      <c r="M130" s="97"/>
      <c r="N130" s="97"/>
    </row>
    <row r="131" spans="1:14" x14ac:dyDescent="0.25">
      <c r="A131" s="66" t="s">
        <v>944</v>
      </c>
      <c r="B131" s="66" t="s">
        <v>644</v>
      </c>
      <c r="C131" s="153" t="e">
        <f>100%-C130</f>
        <v>#VALUE!</v>
      </c>
      <c r="D131"/>
      <c r="E131"/>
      <c r="F131"/>
      <c r="G131"/>
      <c r="H131"/>
      <c r="K131" s="97"/>
      <c r="L131" s="97"/>
      <c r="M131" s="97"/>
      <c r="N131" s="97"/>
    </row>
    <row r="132" spans="1:14" x14ac:dyDescent="0.25">
      <c r="A132" s="66" t="s">
        <v>945</v>
      </c>
      <c r="B132" s="66" t="s">
        <v>147</v>
      </c>
      <c r="C132" s="153" t="s">
        <v>83</v>
      </c>
      <c r="D132"/>
      <c r="E132"/>
      <c r="F132"/>
      <c r="G132"/>
      <c r="H132"/>
      <c r="K132" s="97"/>
      <c r="L132" s="97"/>
      <c r="M132" s="97"/>
      <c r="N132" s="97"/>
    </row>
    <row r="133" spans="1:14" outlineLevel="1" x14ac:dyDescent="0.25">
      <c r="A133" s="66" t="s">
        <v>946</v>
      </c>
      <c r="C133" s="153"/>
      <c r="D133"/>
      <c r="E133"/>
      <c r="F133"/>
      <c r="G133"/>
      <c r="H133"/>
      <c r="K133" s="97"/>
      <c r="L133" s="97"/>
      <c r="M133" s="97"/>
      <c r="N133" s="97"/>
    </row>
    <row r="134" spans="1:14" outlineLevel="1" x14ac:dyDescent="0.25">
      <c r="A134" s="66" t="s">
        <v>947</v>
      </c>
      <c r="C134" s="153"/>
      <c r="D134"/>
      <c r="E134"/>
      <c r="F134"/>
      <c r="G134"/>
      <c r="H134"/>
      <c r="K134" s="97"/>
      <c r="L134" s="97"/>
      <c r="M134" s="97"/>
      <c r="N134" s="97"/>
    </row>
    <row r="135" spans="1:14" outlineLevel="1" x14ac:dyDescent="0.25">
      <c r="A135" s="66" t="s">
        <v>948</v>
      </c>
      <c r="C135" s="153"/>
      <c r="D135"/>
      <c r="E135"/>
      <c r="F135"/>
      <c r="G135"/>
      <c r="H135"/>
      <c r="K135" s="97"/>
      <c r="L135" s="97"/>
      <c r="M135" s="97"/>
      <c r="N135" s="97"/>
    </row>
    <row r="136" spans="1:14" outlineLevel="1" x14ac:dyDescent="0.25">
      <c r="A136" s="66" t="s">
        <v>949</v>
      </c>
      <c r="C136" s="153"/>
      <c r="D136"/>
      <c r="E136"/>
      <c r="F136"/>
      <c r="G136"/>
      <c r="H136"/>
      <c r="K136" s="97"/>
      <c r="L136" s="97"/>
      <c r="M136" s="97"/>
      <c r="N136" s="97"/>
    </row>
    <row r="137" spans="1:14" x14ac:dyDescent="0.25">
      <c r="A137" s="83"/>
      <c r="B137" s="84" t="s">
        <v>652</v>
      </c>
      <c r="C137" s="83" t="s">
        <v>832</v>
      </c>
      <c r="D137" s="83"/>
      <c r="E137" s="83"/>
      <c r="F137" s="86"/>
      <c r="G137" s="86"/>
      <c r="H137"/>
      <c r="I137" s="99"/>
      <c r="J137" s="79"/>
      <c r="K137" s="79"/>
      <c r="L137" s="79"/>
      <c r="M137" s="94"/>
      <c r="N137" s="94"/>
    </row>
    <row r="138" spans="1:14" x14ac:dyDescent="0.25">
      <c r="A138" s="66" t="s">
        <v>950</v>
      </c>
      <c r="B138" s="66" t="s">
        <v>654</v>
      </c>
      <c r="C138" s="153" t="s">
        <v>83</v>
      </c>
      <c r="D138" s="101"/>
      <c r="E138" s="101"/>
      <c r="F138" s="95"/>
      <c r="G138" s="88"/>
      <c r="H138"/>
      <c r="K138" s="101"/>
      <c r="L138" s="101"/>
      <c r="M138" s="95"/>
      <c r="N138" s="88"/>
    </row>
    <row r="139" spans="1:14" x14ac:dyDescent="0.25">
      <c r="A139" s="66" t="s">
        <v>951</v>
      </c>
      <c r="B139" s="66" t="s">
        <v>656</v>
      </c>
      <c r="C139" s="153" t="s">
        <v>83</v>
      </c>
      <c r="D139" s="101"/>
      <c r="E139" s="101"/>
      <c r="F139" s="95"/>
      <c r="G139" s="88"/>
      <c r="H139"/>
      <c r="K139" s="101"/>
      <c r="L139" s="101"/>
      <c r="M139" s="95"/>
      <c r="N139" s="88"/>
    </row>
    <row r="140" spans="1:14" x14ac:dyDescent="0.25">
      <c r="A140" s="66" t="s">
        <v>952</v>
      </c>
      <c r="B140" s="66" t="s">
        <v>147</v>
      </c>
      <c r="C140" s="153" t="s">
        <v>83</v>
      </c>
      <c r="D140" s="101"/>
      <c r="E140" s="101"/>
      <c r="F140" s="95"/>
      <c r="G140" s="88"/>
      <c r="H140"/>
      <c r="K140" s="101"/>
      <c r="L140" s="101"/>
      <c r="M140" s="95"/>
      <c r="N140" s="88"/>
    </row>
    <row r="141" spans="1:14" outlineLevel="1" x14ac:dyDescent="0.25">
      <c r="A141" s="66" t="s">
        <v>953</v>
      </c>
      <c r="C141" s="153"/>
      <c r="D141" s="101"/>
      <c r="E141" s="101"/>
      <c r="F141" s="95"/>
      <c r="G141" s="88"/>
      <c r="H141"/>
      <c r="K141" s="101"/>
      <c r="L141" s="101"/>
      <c r="M141" s="95"/>
      <c r="N141" s="88"/>
    </row>
    <row r="142" spans="1:14" outlineLevel="1" x14ac:dyDescent="0.25">
      <c r="A142" s="66" t="s">
        <v>954</v>
      </c>
      <c r="C142" s="153"/>
      <c r="D142" s="101"/>
      <c r="E142" s="101"/>
      <c r="F142" s="95"/>
      <c r="G142" s="88"/>
      <c r="H142"/>
      <c r="K142" s="101"/>
      <c r="L142" s="101"/>
      <c r="M142" s="95"/>
      <c r="N142" s="88"/>
    </row>
    <row r="143" spans="1:14" outlineLevel="1" x14ac:dyDescent="0.25">
      <c r="A143" s="66" t="s">
        <v>955</v>
      </c>
      <c r="C143" s="153"/>
      <c r="D143" s="101"/>
      <c r="E143" s="101"/>
      <c r="F143" s="95"/>
      <c r="G143" s="88"/>
      <c r="H143"/>
      <c r="K143" s="101"/>
      <c r="L143" s="101"/>
      <c r="M143" s="95"/>
      <c r="N143" s="88"/>
    </row>
    <row r="144" spans="1:14" outlineLevel="1" x14ac:dyDescent="0.25">
      <c r="A144" s="66" t="s">
        <v>956</v>
      </c>
      <c r="C144" s="153"/>
      <c r="D144" s="101"/>
      <c r="E144" s="101"/>
      <c r="F144" s="95"/>
      <c r="G144" s="88"/>
      <c r="H144"/>
      <c r="K144" s="101"/>
      <c r="L144" s="101"/>
      <c r="M144" s="95"/>
      <c r="N144" s="88"/>
    </row>
    <row r="145" spans="1:14" outlineLevel="1" x14ac:dyDescent="0.25">
      <c r="A145" s="66" t="s">
        <v>957</v>
      </c>
      <c r="C145" s="153"/>
      <c r="D145" s="101"/>
      <c r="E145" s="101"/>
      <c r="F145" s="95"/>
      <c r="G145" s="88"/>
      <c r="H145"/>
      <c r="K145" s="101"/>
      <c r="L145" s="101"/>
      <c r="M145" s="95"/>
      <c r="N145" s="88"/>
    </row>
    <row r="146" spans="1:14" outlineLevel="1" x14ac:dyDescent="0.25">
      <c r="A146" s="66" t="s">
        <v>958</v>
      </c>
      <c r="C146" s="153"/>
      <c r="D146" s="101"/>
      <c r="E146" s="101"/>
      <c r="F146" s="95"/>
      <c r="G146" s="88"/>
      <c r="H146"/>
      <c r="K146" s="101"/>
      <c r="L146" s="101"/>
      <c r="M146" s="95"/>
      <c r="N146" s="88"/>
    </row>
    <row r="147" spans="1:14" x14ac:dyDescent="0.25">
      <c r="A147" s="83"/>
      <c r="B147" s="84" t="s">
        <v>959</v>
      </c>
      <c r="C147" s="83" t="s">
        <v>114</v>
      </c>
      <c r="D147" s="83"/>
      <c r="E147" s="83"/>
      <c r="F147" s="83" t="s">
        <v>832</v>
      </c>
      <c r="G147" s="86"/>
      <c r="H147"/>
      <c r="I147" s="99"/>
      <c r="J147" s="79"/>
      <c r="K147" s="79"/>
      <c r="L147" s="79"/>
      <c r="M147" s="79"/>
      <c r="N147" s="94"/>
    </row>
    <row r="148" spans="1:14" x14ac:dyDescent="0.25">
      <c r="A148" s="66" t="s">
        <v>960</v>
      </c>
      <c r="B148" s="81" t="s">
        <v>961</v>
      </c>
      <c r="C148" s="159" t="s">
        <v>83</v>
      </c>
      <c r="D148" s="101"/>
      <c r="E148" s="101"/>
      <c r="F148" s="171" t="str">
        <f>IF($C$152=0,"",IF(C148="[for completion]","",C148/$C$152))</f>
        <v/>
      </c>
      <c r="G148" s="88"/>
      <c r="H148"/>
      <c r="I148" s="81"/>
      <c r="K148" s="101"/>
      <c r="L148" s="101"/>
      <c r="M148" s="89"/>
      <c r="N148" s="88"/>
    </row>
    <row r="149" spans="1:14" x14ac:dyDescent="0.25">
      <c r="A149" s="66" t="s">
        <v>962</v>
      </c>
      <c r="B149" s="81" t="s">
        <v>963</v>
      </c>
      <c r="C149" s="159" t="s">
        <v>83</v>
      </c>
      <c r="D149" s="101"/>
      <c r="E149" s="101"/>
      <c r="F149" s="171" t="str">
        <f>IF($C$152=0,"",IF(C149="[for completion]","",C149/$C$152))</f>
        <v/>
      </c>
      <c r="G149" s="88"/>
      <c r="H149"/>
      <c r="I149" s="81"/>
      <c r="K149" s="101"/>
      <c r="L149" s="101"/>
      <c r="M149" s="89"/>
      <c r="N149" s="88"/>
    </row>
    <row r="150" spans="1:14" x14ac:dyDescent="0.25">
      <c r="A150" s="66" t="s">
        <v>964</v>
      </c>
      <c r="B150" s="81" t="s">
        <v>965</v>
      </c>
      <c r="C150" s="159" t="s">
        <v>83</v>
      </c>
      <c r="D150" s="101"/>
      <c r="E150" s="101"/>
      <c r="F150" s="171" t="str">
        <f>IF($C$152=0,"",IF(C150="[for completion]","",C150/$C$152))</f>
        <v/>
      </c>
      <c r="G150" s="88"/>
      <c r="H150"/>
      <c r="I150" s="81"/>
      <c r="K150" s="101"/>
      <c r="L150" s="101"/>
      <c r="M150" s="89"/>
      <c r="N150" s="88"/>
    </row>
    <row r="151" spans="1:14" ht="15" customHeight="1" x14ac:dyDescent="0.25">
      <c r="A151" s="66" t="s">
        <v>966</v>
      </c>
      <c r="B151" s="81" t="s">
        <v>967</v>
      </c>
      <c r="C151" s="159" t="s">
        <v>83</v>
      </c>
      <c r="D151" s="101"/>
      <c r="E151" s="101"/>
      <c r="F151" s="171" t="str">
        <f>IF($C$152=0,"",IF(C151="[for completion]","",C151/$C$152))</f>
        <v/>
      </c>
      <c r="G151" s="88"/>
      <c r="H151"/>
      <c r="I151" s="81"/>
      <c r="K151" s="101"/>
      <c r="L151" s="101"/>
      <c r="M151" s="89"/>
      <c r="N151" s="88"/>
    </row>
    <row r="152" spans="1:14" ht="15" customHeight="1" x14ac:dyDescent="0.25">
      <c r="A152" s="66" t="s">
        <v>968</v>
      </c>
      <c r="B152" s="90" t="s">
        <v>149</v>
      </c>
      <c r="C152" s="161">
        <f>SUM(C148:C151)</f>
        <v>0</v>
      </c>
      <c r="D152" s="101"/>
      <c r="E152" s="101"/>
      <c r="F152" s="153">
        <f>SUM(F148:F151)</f>
        <v>0</v>
      </c>
      <c r="G152" s="88"/>
      <c r="H152"/>
      <c r="I152" s="81"/>
      <c r="K152" s="101"/>
      <c r="L152" s="101"/>
      <c r="M152" s="89"/>
      <c r="N152" s="88"/>
    </row>
    <row r="153" spans="1:14" ht="15" customHeight="1" outlineLevel="1" x14ac:dyDescent="0.25">
      <c r="A153" s="66" t="s">
        <v>969</v>
      </c>
      <c r="B153" s="92" t="s">
        <v>970</v>
      </c>
      <c r="D153" s="101"/>
      <c r="E153" s="101"/>
      <c r="F153" s="171" t="str">
        <f>IF($C$152=0,"",IF(C153="[for completion]","",C153/$C$152))</f>
        <v/>
      </c>
      <c r="G153" s="88"/>
      <c r="H153"/>
      <c r="I153" s="81"/>
      <c r="K153" s="101"/>
      <c r="L153" s="101"/>
      <c r="M153" s="89"/>
      <c r="N153" s="88"/>
    </row>
    <row r="154" spans="1:14" ht="15" customHeight="1" outlineLevel="1" x14ac:dyDescent="0.25">
      <c r="A154" s="66" t="s">
        <v>971</v>
      </c>
      <c r="B154" s="92" t="s">
        <v>972</v>
      </c>
      <c r="D154" s="101"/>
      <c r="E154" s="101"/>
      <c r="F154" s="171" t="str">
        <f t="shared" ref="F154:F159" si="2">IF($C$152=0,"",IF(C154="[for completion]","",C154/$C$152))</f>
        <v/>
      </c>
      <c r="G154" s="88"/>
      <c r="H154"/>
      <c r="I154" s="81"/>
      <c r="K154" s="101"/>
      <c r="L154" s="101"/>
      <c r="M154" s="89"/>
      <c r="N154" s="88"/>
    </row>
    <row r="155" spans="1:14" ht="15" customHeight="1" outlineLevel="1" x14ac:dyDescent="0.25">
      <c r="A155" s="66" t="s">
        <v>973</v>
      </c>
      <c r="B155" s="92" t="s">
        <v>974</v>
      </c>
      <c r="D155" s="101"/>
      <c r="E155" s="101"/>
      <c r="F155" s="171" t="str">
        <f t="shared" si="2"/>
        <v/>
      </c>
      <c r="G155" s="88"/>
      <c r="H155"/>
      <c r="I155" s="81"/>
      <c r="K155" s="101"/>
      <c r="L155" s="101"/>
      <c r="M155" s="89"/>
      <c r="N155" s="88"/>
    </row>
    <row r="156" spans="1:14" ht="15" customHeight="1" outlineLevel="1" x14ac:dyDescent="0.25">
      <c r="A156" s="66" t="s">
        <v>975</v>
      </c>
      <c r="B156" s="92" t="s">
        <v>976</v>
      </c>
      <c r="D156" s="101"/>
      <c r="E156" s="101"/>
      <c r="F156" s="171" t="str">
        <f t="shared" si="2"/>
        <v/>
      </c>
      <c r="G156" s="88"/>
      <c r="H156"/>
      <c r="I156" s="81"/>
      <c r="K156" s="101"/>
      <c r="L156" s="101"/>
      <c r="M156" s="89"/>
      <c r="N156" s="88"/>
    </row>
    <row r="157" spans="1:14" ht="15" customHeight="1" outlineLevel="1" x14ac:dyDescent="0.25">
      <c r="A157" s="66" t="s">
        <v>977</v>
      </c>
      <c r="B157" s="92" t="s">
        <v>978</v>
      </c>
      <c r="D157" s="101"/>
      <c r="E157" s="101"/>
      <c r="F157" s="171" t="str">
        <f t="shared" si="2"/>
        <v/>
      </c>
      <c r="G157" s="88"/>
      <c r="H157"/>
      <c r="I157" s="81"/>
      <c r="K157" s="101"/>
      <c r="L157" s="101"/>
      <c r="M157" s="89"/>
      <c r="N157" s="88"/>
    </row>
    <row r="158" spans="1:14" ht="15" customHeight="1" outlineLevel="1" x14ac:dyDescent="0.25">
      <c r="A158" s="66" t="s">
        <v>979</v>
      </c>
      <c r="B158" s="92" t="s">
        <v>980</v>
      </c>
      <c r="D158" s="101"/>
      <c r="E158" s="101"/>
      <c r="F158" s="171" t="str">
        <f t="shared" si="2"/>
        <v/>
      </c>
      <c r="G158" s="88"/>
      <c r="H158"/>
      <c r="I158" s="81"/>
      <c r="K158" s="101"/>
      <c r="L158" s="101"/>
      <c r="M158" s="89"/>
      <c r="N158" s="88"/>
    </row>
    <row r="159" spans="1:14" ht="15" customHeight="1" outlineLevel="1" x14ac:dyDescent="0.25">
      <c r="A159" s="66" t="s">
        <v>981</v>
      </c>
      <c r="B159" s="92" t="s">
        <v>982</v>
      </c>
      <c r="D159" s="101"/>
      <c r="E159" s="101"/>
      <c r="F159" s="171" t="str">
        <f t="shared" si="2"/>
        <v/>
      </c>
      <c r="G159" s="88"/>
      <c r="H159"/>
      <c r="I159" s="81"/>
      <c r="K159" s="101"/>
      <c r="L159" s="101"/>
      <c r="M159" s="89"/>
      <c r="N159" s="88"/>
    </row>
    <row r="160" spans="1:14" ht="15" customHeight="1" outlineLevel="1" x14ac:dyDescent="0.25">
      <c r="A160" s="66" t="s">
        <v>983</v>
      </c>
      <c r="B160" s="92"/>
      <c r="D160" s="101"/>
      <c r="E160" s="101"/>
      <c r="F160" s="89"/>
      <c r="G160" s="88"/>
      <c r="H160"/>
      <c r="I160" s="81"/>
      <c r="K160" s="101"/>
      <c r="L160" s="101"/>
      <c r="M160" s="89"/>
      <c r="N160" s="88"/>
    </row>
    <row r="161" spans="1:14" ht="15" customHeight="1" outlineLevel="1" x14ac:dyDescent="0.25">
      <c r="A161" s="66" t="s">
        <v>984</v>
      </c>
      <c r="B161" s="92"/>
      <c r="D161" s="101"/>
      <c r="E161" s="101"/>
      <c r="F161" s="89"/>
      <c r="G161" s="88"/>
      <c r="H161"/>
      <c r="I161" s="81"/>
      <c r="K161" s="101"/>
      <c r="L161" s="101"/>
      <c r="M161" s="89"/>
      <c r="N161" s="88"/>
    </row>
    <row r="162" spans="1:14" ht="15" customHeight="1" outlineLevel="1" x14ac:dyDescent="0.25">
      <c r="A162" s="66" t="s">
        <v>985</v>
      </c>
      <c r="B162" s="92"/>
      <c r="D162" s="101"/>
      <c r="E162" s="101"/>
      <c r="F162" s="89"/>
      <c r="G162" s="88"/>
      <c r="H162"/>
      <c r="I162" s="81"/>
      <c r="K162" s="101"/>
      <c r="L162" s="101"/>
      <c r="M162" s="89"/>
      <c r="N162" s="88"/>
    </row>
    <row r="163" spans="1:14" ht="15" customHeight="1" outlineLevel="1" x14ac:dyDescent="0.25">
      <c r="A163" s="66" t="s">
        <v>986</v>
      </c>
      <c r="B163" s="92"/>
      <c r="D163" s="101"/>
      <c r="E163" s="101"/>
      <c r="F163" s="89"/>
      <c r="G163" s="88"/>
      <c r="H163"/>
      <c r="I163" s="81"/>
      <c r="K163" s="101"/>
      <c r="L163" s="101"/>
      <c r="M163" s="89"/>
      <c r="N163" s="88"/>
    </row>
    <row r="164" spans="1:14" ht="15" customHeight="1" outlineLevel="1" x14ac:dyDescent="0.25">
      <c r="A164" s="66" t="s">
        <v>987</v>
      </c>
      <c r="B164" s="81"/>
      <c r="D164" s="101"/>
      <c r="E164" s="101"/>
      <c r="F164" s="89"/>
      <c r="G164" s="88"/>
      <c r="H164"/>
      <c r="I164" s="81"/>
      <c r="K164" s="101"/>
      <c r="L164" s="101"/>
      <c r="M164" s="89"/>
      <c r="N164" s="88"/>
    </row>
    <row r="165" spans="1:14" outlineLevel="1" x14ac:dyDescent="0.25">
      <c r="A165" s="66" t="s">
        <v>988</v>
      </c>
      <c r="B165" s="93"/>
      <c r="C165" s="93"/>
      <c r="D165" s="93"/>
      <c r="E165" s="93"/>
      <c r="F165" s="89"/>
      <c r="G165" s="88"/>
      <c r="H165"/>
      <c r="I165" s="90"/>
      <c r="J165" s="81"/>
      <c r="K165" s="101"/>
      <c r="L165" s="101"/>
      <c r="M165" s="95"/>
      <c r="N165" s="88"/>
    </row>
    <row r="166" spans="1:14" ht="15" customHeight="1" x14ac:dyDescent="0.25">
      <c r="A166" s="83"/>
      <c r="B166" s="84" t="s">
        <v>989</v>
      </c>
      <c r="C166" s="83"/>
      <c r="D166" s="83"/>
      <c r="E166" s="83"/>
      <c r="F166" s="86"/>
      <c r="G166" s="86"/>
      <c r="H166"/>
      <c r="I166" s="99"/>
      <c r="J166" s="79"/>
      <c r="K166" s="79"/>
      <c r="L166" s="79"/>
      <c r="M166" s="94"/>
      <c r="N166" s="94"/>
    </row>
    <row r="167" spans="1:14" x14ac:dyDescent="0.25">
      <c r="A167" s="66" t="s">
        <v>990</v>
      </c>
      <c r="B167" s="66" t="s">
        <v>681</v>
      </c>
      <c r="C167" s="153" t="s">
        <v>83</v>
      </c>
      <c r="D167"/>
      <c r="E167" s="64"/>
      <c r="F167" s="64"/>
      <c r="G167"/>
      <c r="H167"/>
      <c r="K167" s="97"/>
      <c r="L167" s="64"/>
      <c r="M167" s="64"/>
      <c r="N167" s="97"/>
    </row>
    <row r="168" spans="1:14" outlineLevel="1" x14ac:dyDescent="0.25">
      <c r="A168" s="66" t="s">
        <v>991</v>
      </c>
      <c r="D168"/>
      <c r="E168" s="64"/>
      <c r="F168" s="64"/>
      <c r="G168"/>
      <c r="H168"/>
      <c r="K168" s="97"/>
      <c r="L168" s="64"/>
      <c r="M168" s="64"/>
      <c r="N168" s="97"/>
    </row>
    <row r="169" spans="1:14" outlineLevel="1" x14ac:dyDescent="0.25">
      <c r="A169" s="66" t="s">
        <v>992</v>
      </c>
      <c r="D169"/>
      <c r="E169" s="64"/>
      <c r="F169" s="64"/>
      <c r="G169"/>
      <c r="H169"/>
      <c r="K169" s="97"/>
      <c r="L169" s="64"/>
      <c r="M169" s="64"/>
      <c r="N169" s="97"/>
    </row>
    <row r="170" spans="1:14" outlineLevel="1" x14ac:dyDescent="0.25">
      <c r="A170" s="66" t="s">
        <v>993</v>
      </c>
      <c r="D170"/>
      <c r="E170" s="64"/>
      <c r="F170" s="64"/>
      <c r="G170"/>
      <c r="H170"/>
      <c r="K170" s="97"/>
      <c r="L170" s="64"/>
      <c r="M170" s="64"/>
      <c r="N170" s="97"/>
    </row>
    <row r="171" spans="1:14" outlineLevel="1" x14ac:dyDescent="0.25">
      <c r="A171" s="66" t="s">
        <v>994</v>
      </c>
      <c r="D171"/>
      <c r="E171" s="64"/>
      <c r="F171" s="64"/>
      <c r="G171"/>
      <c r="H171"/>
      <c r="K171" s="97"/>
      <c r="L171" s="64"/>
      <c r="M171" s="64"/>
      <c r="N171" s="97"/>
    </row>
    <row r="172" spans="1:14" x14ac:dyDescent="0.25">
      <c r="A172" s="83"/>
      <c r="B172" s="84" t="s">
        <v>995</v>
      </c>
      <c r="C172" s="83" t="s">
        <v>832</v>
      </c>
      <c r="D172" s="83"/>
      <c r="E172" s="83"/>
      <c r="F172" s="86"/>
      <c r="G172" s="86"/>
      <c r="H172"/>
      <c r="I172" s="99"/>
      <c r="J172" s="79"/>
      <c r="K172" s="79"/>
      <c r="L172" s="79"/>
      <c r="M172" s="94"/>
      <c r="N172" s="94"/>
    </row>
    <row r="173" spans="1:14" ht="15" customHeight="1" x14ac:dyDescent="0.25">
      <c r="A173" s="66" t="s">
        <v>996</v>
      </c>
      <c r="B173" s="66" t="s">
        <v>997</v>
      </c>
      <c r="C173" s="153" t="s">
        <v>83</v>
      </c>
      <c r="D173"/>
      <c r="E173"/>
      <c r="F173"/>
      <c r="G173"/>
      <c r="H173"/>
      <c r="K173" s="97"/>
      <c r="L173" s="97"/>
      <c r="M173" s="97"/>
      <c r="N173" s="97"/>
    </row>
    <row r="174" spans="1:14" outlineLevel="1" x14ac:dyDescent="0.25">
      <c r="A174" s="66" t="s">
        <v>998</v>
      </c>
      <c r="D174"/>
      <c r="E174"/>
      <c r="F174"/>
      <c r="G174"/>
      <c r="H174"/>
      <c r="K174" s="97"/>
      <c r="L174" s="97"/>
      <c r="M174" s="97"/>
      <c r="N174" s="97"/>
    </row>
    <row r="175" spans="1:14" outlineLevel="1" x14ac:dyDescent="0.25">
      <c r="A175" s="66" t="s">
        <v>999</v>
      </c>
      <c r="D175"/>
      <c r="E175"/>
      <c r="F175"/>
      <c r="G175"/>
      <c r="H175"/>
      <c r="K175" s="97"/>
      <c r="L175" s="97"/>
      <c r="M175" s="97"/>
      <c r="N175" s="97"/>
    </row>
    <row r="176" spans="1:14" outlineLevel="1" x14ac:dyDescent="0.25">
      <c r="A176" s="66" t="s">
        <v>1000</v>
      </c>
      <c r="D176"/>
      <c r="E176"/>
      <c r="F176"/>
      <c r="G176"/>
      <c r="H176"/>
      <c r="K176" s="97"/>
      <c r="L176" s="97"/>
      <c r="M176" s="97"/>
      <c r="N176" s="97"/>
    </row>
    <row r="177" spans="1:14" outlineLevel="1" x14ac:dyDescent="0.25">
      <c r="A177" s="66" t="s">
        <v>1001</v>
      </c>
      <c r="D177"/>
      <c r="E177"/>
      <c r="F177"/>
      <c r="G177"/>
      <c r="H177"/>
      <c r="K177" s="97"/>
      <c r="L177" s="97"/>
      <c r="M177" s="97"/>
      <c r="N177" s="97"/>
    </row>
    <row r="178" spans="1:14" outlineLevel="1" x14ac:dyDescent="0.25">
      <c r="A178" s="66" t="s">
        <v>1002</v>
      </c>
    </row>
    <row r="179" spans="1:14" outlineLevel="1" x14ac:dyDescent="0.25">
      <c r="A179" s="66" t="s">
        <v>1003</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32" type="noConversion"/>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election activeCell="B190" sqref="B190:C206"/>
    </sheetView>
  </sheetViews>
  <sheetFormatPr baseColWidth="10" defaultColWidth="8.85546875" defaultRowHeight="15" outlineLevelRow="1" x14ac:dyDescent="0.25"/>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3"/>
  </cols>
  <sheetData>
    <row r="1" spans="1:7" ht="31.5" x14ac:dyDescent="0.25">
      <c r="A1" s="156" t="s">
        <v>1004</v>
      </c>
      <c r="B1" s="156"/>
      <c r="C1" s="64"/>
      <c r="D1" s="64"/>
      <c r="E1" s="64"/>
      <c r="F1" s="162" t="s">
        <v>1929</v>
      </c>
    </row>
    <row r="2" spans="1:7" ht="15.75" thickBot="1" x14ac:dyDescent="0.3">
      <c r="A2" s="64"/>
      <c r="B2" s="64"/>
      <c r="C2" s="64"/>
      <c r="D2" s="64"/>
      <c r="E2" s="64"/>
      <c r="F2" s="64"/>
    </row>
    <row r="3" spans="1:7" ht="19.5" thickBot="1" x14ac:dyDescent="0.3">
      <c r="A3" s="67"/>
      <c r="B3" s="68" t="s">
        <v>71</v>
      </c>
      <c r="C3" s="69" t="s">
        <v>3260</v>
      </c>
      <c r="D3" s="67"/>
      <c r="E3" s="67"/>
      <c r="F3" s="67"/>
      <c r="G3" s="67"/>
    </row>
    <row r="4" spans="1:7" ht="15.75" thickBot="1" x14ac:dyDescent="0.3"/>
    <row r="5" spans="1:7" ht="19.5" thickBot="1" x14ac:dyDescent="0.3">
      <c r="A5" s="70"/>
      <c r="B5" s="102" t="s">
        <v>1005</v>
      </c>
      <c r="C5" s="70"/>
      <c r="E5" s="72"/>
      <c r="F5" s="72"/>
    </row>
    <row r="6" spans="1:7" ht="15.75" thickBot="1" x14ac:dyDescent="0.3">
      <c r="B6" s="103" t="s">
        <v>1006</v>
      </c>
    </row>
    <row r="7" spans="1:7" x14ac:dyDescent="0.25">
      <c r="B7" s="75"/>
    </row>
    <row r="8" spans="1:7" ht="37.5" x14ac:dyDescent="0.25">
      <c r="A8" s="76" t="s">
        <v>81</v>
      </c>
      <c r="B8" s="76" t="s">
        <v>1006</v>
      </c>
      <c r="C8" s="77"/>
      <c r="D8" s="77"/>
      <c r="E8" s="77"/>
      <c r="F8" s="77"/>
      <c r="G8" s="78"/>
    </row>
    <row r="9" spans="1:7" ht="15" customHeight="1" x14ac:dyDescent="0.25">
      <c r="A9" s="83"/>
      <c r="B9" s="84" t="s">
        <v>820</v>
      </c>
      <c r="C9" s="83" t="s">
        <v>1007</v>
      </c>
      <c r="D9" s="83"/>
      <c r="E9" s="85"/>
      <c r="F9" s="83"/>
      <c r="G9" s="86"/>
    </row>
    <row r="10" spans="1:7" x14ac:dyDescent="0.25">
      <c r="A10" s="66" t="s">
        <v>1008</v>
      </c>
      <c r="B10" s="66" t="s">
        <v>1009</v>
      </c>
      <c r="C10" s="160" t="s">
        <v>83</v>
      </c>
    </row>
    <row r="11" spans="1:7" outlineLevel="1" x14ac:dyDescent="0.25">
      <c r="A11" s="66" t="s">
        <v>1010</v>
      </c>
      <c r="B11" s="80" t="s">
        <v>510</v>
      </c>
      <c r="C11" s="160"/>
    </row>
    <row r="12" spans="1:7" outlineLevel="1" x14ac:dyDescent="0.25">
      <c r="A12" s="66" t="s">
        <v>1011</v>
      </c>
      <c r="B12" s="80" t="s">
        <v>512</v>
      </c>
      <c r="C12" s="160"/>
    </row>
    <row r="13" spans="1:7" outlineLevel="1" x14ac:dyDescent="0.25">
      <c r="A13" s="66" t="s">
        <v>1012</v>
      </c>
      <c r="B13" s="80"/>
    </row>
    <row r="14" spans="1:7" outlineLevel="1" x14ac:dyDescent="0.25">
      <c r="A14" s="66" t="s">
        <v>1013</v>
      </c>
      <c r="B14" s="80"/>
    </row>
    <row r="15" spans="1:7" outlineLevel="1" x14ac:dyDescent="0.25">
      <c r="A15" s="66" t="s">
        <v>1014</v>
      </c>
      <c r="B15" s="80"/>
    </row>
    <row r="16" spans="1:7" outlineLevel="1" x14ac:dyDescent="0.25">
      <c r="A16" s="66" t="s">
        <v>1015</v>
      </c>
      <c r="B16" s="80"/>
    </row>
    <row r="17" spans="1:7" ht="15" customHeight="1" x14ac:dyDescent="0.25">
      <c r="A17" s="83"/>
      <c r="B17" s="84" t="s">
        <v>1016</v>
      </c>
      <c r="C17" s="83" t="s">
        <v>1017</v>
      </c>
      <c r="D17" s="83"/>
      <c r="E17" s="85"/>
      <c r="F17" s="86"/>
      <c r="G17" s="86"/>
    </row>
    <row r="18" spans="1:7" x14ac:dyDescent="0.25">
      <c r="A18" s="66" t="s">
        <v>1018</v>
      </c>
      <c r="B18" s="66" t="s">
        <v>519</v>
      </c>
      <c r="C18" s="153" t="s">
        <v>83</v>
      </c>
    </row>
    <row r="19" spans="1:7" outlineLevel="1" x14ac:dyDescent="0.25">
      <c r="A19" s="66" t="s">
        <v>1019</v>
      </c>
      <c r="C19" s="153"/>
    </row>
    <row r="20" spans="1:7" outlineLevel="1" x14ac:dyDescent="0.25">
      <c r="A20" s="66" t="s">
        <v>1020</v>
      </c>
      <c r="C20" s="153"/>
    </row>
    <row r="21" spans="1:7" outlineLevel="1" x14ac:dyDescent="0.25">
      <c r="A21" s="66" t="s">
        <v>1021</v>
      </c>
      <c r="C21" s="153"/>
    </row>
    <row r="22" spans="1:7" outlineLevel="1" x14ac:dyDescent="0.25">
      <c r="A22" s="66" t="s">
        <v>1022</v>
      </c>
      <c r="C22" s="153"/>
    </row>
    <row r="23" spans="1:7" outlineLevel="1" x14ac:dyDescent="0.25">
      <c r="A23" s="66" t="s">
        <v>1023</v>
      </c>
      <c r="C23" s="153"/>
    </row>
    <row r="24" spans="1:7" outlineLevel="1" x14ac:dyDescent="0.25">
      <c r="A24" s="66" t="s">
        <v>1024</v>
      </c>
      <c r="C24" s="153"/>
    </row>
    <row r="25" spans="1:7" ht="15" customHeight="1" x14ac:dyDescent="0.25">
      <c r="A25" s="83"/>
      <c r="B25" s="84" t="s">
        <v>1025</v>
      </c>
      <c r="C25" s="83" t="s">
        <v>1017</v>
      </c>
      <c r="D25" s="83"/>
      <c r="E25" s="85"/>
      <c r="F25" s="86"/>
      <c r="G25" s="86"/>
    </row>
    <row r="26" spans="1:7" x14ac:dyDescent="0.25">
      <c r="A26" s="66" t="s">
        <v>1026</v>
      </c>
      <c r="B26" s="98" t="s">
        <v>528</v>
      </c>
      <c r="C26" s="153">
        <f>SUM(C27:C53)</f>
        <v>0</v>
      </c>
      <c r="D26" s="98"/>
      <c r="F26" s="98"/>
      <c r="G26" s="66"/>
    </row>
    <row r="27" spans="1:7" x14ac:dyDescent="0.25">
      <c r="A27" s="66" t="s">
        <v>1027</v>
      </c>
      <c r="B27" s="66" t="s">
        <v>530</v>
      </c>
      <c r="C27" s="153" t="s">
        <v>83</v>
      </c>
      <c r="D27" s="98"/>
      <c r="F27" s="98"/>
      <c r="G27" s="66"/>
    </row>
    <row r="28" spans="1:7" x14ac:dyDescent="0.25">
      <c r="A28" s="66" t="s">
        <v>1028</v>
      </c>
      <c r="B28" s="66" t="s">
        <v>532</v>
      </c>
      <c r="C28" s="153" t="s">
        <v>83</v>
      </c>
      <c r="D28" s="98"/>
      <c r="F28" s="98"/>
      <c r="G28" s="66"/>
    </row>
    <row r="29" spans="1:7" x14ac:dyDescent="0.25">
      <c r="A29" s="66" t="s">
        <v>1029</v>
      </c>
      <c r="B29" s="66" t="s">
        <v>534</v>
      </c>
      <c r="C29" s="153" t="s">
        <v>83</v>
      </c>
      <c r="D29" s="98"/>
      <c r="F29" s="98"/>
      <c r="G29" s="66"/>
    </row>
    <row r="30" spans="1:7" x14ac:dyDescent="0.25">
      <c r="A30" s="66" t="s">
        <v>1030</v>
      </c>
      <c r="B30" s="66" t="s">
        <v>536</v>
      </c>
      <c r="C30" s="153" t="s">
        <v>83</v>
      </c>
      <c r="D30" s="98"/>
      <c r="F30" s="98"/>
      <c r="G30" s="66"/>
    </row>
    <row r="31" spans="1:7" x14ac:dyDescent="0.25">
      <c r="A31" s="66" t="s">
        <v>1031</v>
      </c>
      <c r="B31" s="66" t="s">
        <v>538</v>
      </c>
      <c r="C31" s="153" t="s">
        <v>83</v>
      </c>
      <c r="D31" s="98"/>
      <c r="F31" s="98"/>
      <c r="G31" s="66"/>
    </row>
    <row r="32" spans="1:7" x14ac:dyDescent="0.25">
      <c r="A32" s="66" t="s">
        <v>1032</v>
      </c>
      <c r="B32" s="66" t="s">
        <v>2471</v>
      </c>
      <c r="C32" s="153" t="s">
        <v>83</v>
      </c>
      <c r="D32" s="98"/>
      <c r="F32" s="98"/>
      <c r="G32" s="66"/>
    </row>
    <row r="33" spans="1:7" x14ac:dyDescent="0.25">
      <c r="A33" s="66" t="s">
        <v>1033</v>
      </c>
      <c r="B33" s="66" t="s">
        <v>541</v>
      </c>
      <c r="C33" s="153" t="s">
        <v>83</v>
      </c>
      <c r="D33" s="98"/>
      <c r="F33" s="98"/>
      <c r="G33" s="66"/>
    </row>
    <row r="34" spans="1:7" x14ac:dyDescent="0.25">
      <c r="A34" s="66" t="s">
        <v>1034</v>
      </c>
      <c r="B34" s="66" t="s">
        <v>543</v>
      </c>
      <c r="C34" s="153" t="s">
        <v>83</v>
      </c>
      <c r="D34" s="98"/>
      <c r="F34" s="98"/>
      <c r="G34" s="66"/>
    </row>
    <row r="35" spans="1:7" x14ac:dyDescent="0.25">
      <c r="A35" s="66" t="s">
        <v>1035</v>
      </c>
      <c r="B35" s="66" t="s">
        <v>545</v>
      </c>
      <c r="C35" s="153" t="s">
        <v>83</v>
      </c>
      <c r="D35" s="98"/>
      <c r="F35" s="98"/>
      <c r="G35" s="66"/>
    </row>
    <row r="36" spans="1:7" x14ac:dyDescent="0.25">
      <c r="A36" s="66" t="s">
        <v>1036</v>
      </c>
      <c r="B36" s="66" t="s">
        <v>547</v>
      </c>
      <c r="C36" s="153" t="s">
        <v>83</v>
      </c>
      <c r="D36" s="98"/>
      <c r="F36" s="98"/>
      <c r="G36" s="66"/>
    </row>
    <row r="37" spans="1:7" x14ac:dyDescent="0.25">
      <c r="A37" s="66" t="s">
        <v>1037</v>
      </c>
      <c r="B37" s="66" t="s">
        <v>549</v>
      </c>
      <c r="C37" s="153" t="s">
        <v>83</v>
      </c>
      <c r="D37" s="98"/>
      <c r="F37" s="98"/>
      <c r="G37" s="66"/>
    </row>
    <row r="38" spans="1:7" x14ac:dyDescent="0.25">
      <c r="A38" s="66" t="s">
        <v>1038</v>
      </c>
      <c r="B38" s="66" t="s">
        <v>551</v>
      </c>
      <c r="C38" s="153" t="s">
        <v>83</v>
      </c>
      <c r="D38" s="98"/>
      <c r="F38" s="98"/>
      <c r="G38" s="66"/>
    </row>
    <row r="39" spans="1:7" x14ac:dyDescent="0.25">
      <c r="A39" s="66" t="s">
        <v>1039</v>
      </c>
      <c r="B39" s="66" t="s">
        <v>553</v>
      </c>
      <c r="C39" s="153" t="s">
        <v>83</v>
      </c>
      <c r="D39" s="98"/>
      <c r="F39" s="98"/>
      <c r="G39" s="66"/>
    </row>
    <row r="40" spans="1:7" x14ac:dyDescent="0.25">
      <c r="A40" s="66" t="s">
        <v>1040</v>
      </c>
      <c r="B40" s="66" t="s">
        <v>555</v>
      </c>
      <c r="C40" s="153" t="s">
        <v>83</v>
      </c>
      <c r="D40" s="98"/>
      <c r="F40" s="98"/>
      <c r="G40" s="66"/>
    </row>
    <row r="41" spans="1:7" x14ac:dyDescent="0.25">
      <c r="A41" s="66" t="s">
        <v>1041</v>
      </c>
      <c r="B41" s="66" t="s">
        <v>557</v>
      </c>
      <c r="C41" s="153" t="s">
        <v>83</v>
      </c>
      <c r="D41" s="98"/>
      <c r="F41" s="98"/>
      <c r="G41" s="66"/>
    </row>
    <row r="42" spans="1:7" x14ac:dyDescent="0.25">
      <c r="A42" s="66" t="s">
        <v>1042</v>
      </c>
      <c r="B42" s="66" t="s">
        <v>3</v>
      </c>
      <c r="C42" s="153" t="s">
        <v>83</v>
      </c>
      <c r="D42" s="98"/>
      <c r="F42" s="98"/>
      <c r="G42" s="66"/>
    </row>
    <row r="43" spans="1:7" x14ac:dyDescent="0.25">
      <c r="A43" s="66" t="s">
        <v>1043</v>
      </c>
      <c r="B43" s="66" t="s">
        <v>560</v>
      </c>
      <c r="C43" s="153" t="s">
        <v>83</v>
      </c>
      <c r="D43" s="98"/>
      <c r="F43" s="98"/>
      <c r="G43" s="66"/>
    </row>
    <row r="44" spans="1:7" x14ac:dyDescent="0.25">
      <c r="A44" s="66" t="s">
        <v>1044</v>
      </c>
      <c r="B44" s="66" t="s">
        <v>562</v>
      </c>
      <c r="C44" s="153" t="s">
        <v>83</v>
      </c>
      <c r="D44" s="98"/>
      <c r="F44" s="98"/>
      <c r="G44" s="66"/>
    </row>
    <row r="45" spans="1:7" x14ac:dyDescent="0.25">
      <c r="A45" s="66" t="s">
        <v>1045</v>
      </c>
      <c r="B45" s="66" t="s">
        <v>564</v>
      </c>
      <c r="C45" s="153" t="s">
        <v>83</v>
      </c>
      <c r="D45" s="98"/>
      <c r="F45" s="98"/>
      <c r="G45" s="66"/>
    </row>
    <row r="46" spans="1:7" x14ac:dyDescent="0.25">
      <c r="A46" s="66" t="s">
        <v>1046</v>
      </c>
      <c r="B46" s="66" t="s">
        <v>566</v>
      </c>
      <c r="C46" s="153" t="s">
        <v>83</v>
      </c>
      <c r="D46" s="98"/>
      <c r="F46" s="98"/>
      <c r="G46" s="66"/>
    </row>
    <row r="47" spans="1:7" x14ac:dyDescent="0.25">
      <c r="A47" s="66" t="s">
        <v>1047</v>
      </c>
      <c r="B47" s="66" t="s">
        <v>568</v>
      </c>
      <c r="C47" s="153" t="s">
        <v>83</v>
      </c>
      <c r="D47" s="98"/>
      <c r="F47" s="98"/>
      <c r="G47" s="66"/>
    </row>
    <row r="48" spans="1:7" x14ac:dyDescent="0.25">
      <c r="A48" s="66" t="s">
        <v>1048</v>
      </c>
      <c r="B48" s="66" t="s">
        <v>570</v>
      </c>
      <c r="C48" s="153" t="s">
        <v>83</v>
      </c>
      <c r="D48" s="98"/>
      <c r="F48" s="98"/>
      <c r="G48" s="66"/>
    </row>
    <row r="49" spans="1:7" x14ac:dyDescent="0.25">
      <c r="A49" s="66" t="s">
        <v>1049</v>
      </c>
      <c r="B49" s="66" t="s">
        <v>572</v>
      </c>
      <c r="C49" s="153" t="s">
        <v>83</v>
      </c>
      <c r="D49" s="98"/>
      <c r="F49" s="98"/>
      <c r="G49" s="66"/>
    </row>
    <row r="50" spans="1:7" x14ac:dyDescent="0.25">
      <c r="A50" s="66" t="s">
        <v>1050</v>
      </c>
      <c r="B50" s="66" t="s">
        <v>574</v>
      </c>
      <c r="C50" s="153" t="s">
        <v>83</v>
      </c>
      <c r="D50" s="98"/>
      <c r="F50" s="98"/>
      <c r="G50" s="66"/>
    </row>
    <row r="51" spans="1:7" x14ac:dyDescent="0.25">
      <c r="A51" s="66" t="s">
        <v>1051</v>
      </c>
      <c r="B51" s="66" t="s">
        <v>576</v>
      </c>
      <c r="C51" s="153" t="s">
        <v>83</v>
      </c>
      <c r="D51" s="98"/>
      <c r="F51" s="98"/>
      <c r="G51" s="66"/>
    </row>
    <row r="52" spans="1:7" x14ac:dyDescent="0.25">
      <c r="A52" s="66" t="s">
        <v>1052</v>
      </c>
      <c r="B52" s="66" t="s">
        <v>578</v>
      </c>
      <c r="C52" s="153" t="s">
        <v>83</v>
      </c>
      <c r="D52" s="98"/>
      <c r="F52" s="98"/>
      <c r="G52" s="66"/>
    </row>
    <row r="53" spans="1:7" x14ac:dyDescent="0.25">
      <c r="A53" s="66" t="s">
        <v>1053</v>
      </c>
      <c r="B53" s="66" t="s">
        <v>6</v>
      </c>
      <c r="C53" s="153" t="s">
        <v>83</v>
      </c>
      <c r="D53" s="98"/>
      <c r="F53" s="98"/>
      <c r="G53" s="66"/>
    </row>
    <row r="54" spans="1:7" x14ac:dyDescent="0.25">
      <c r="A54" s="245" t="s">
        <v>1054</v>
      </c>
      <c r="B54" s="98" t="s">
        <v>319</v>
      </c>
      <c r="C54" s="155">
        <f>SUM(C55:C57)</f>
        <v>0</v>
      </c>
      <c r="D54" s="98"/>
      <c r="F54" s="98"/>
      <c r="G54" s="66"/>
    </row>
    <row r="55" spans="1:7" x14ac:dyDescent="0.25">
      <c r="A55" s="245" t="s">
        <v>1055</v>
      </c>
      <c r="B55" s="66" t="s">
        <v>584</v>
      </c>
      <c r="C55" s="153" t="s">
        <v>83</v>
      </c>
      <c r="D55" s="98"/>
      <c r="F55" s="98"/>
      <c r="G55" s="66"/>
    </row>
    <row r="56" spans="1:7" x14ac:dyDescent="0.25">
      <c r="A56" s="245" t="s">
        <v>1056</v>
      </c>
      <c r="B56" s="66" t="s">
        <v>586</v>
      </c>
      <c r="C56" s="153" t="s">
        <v>83</v>
      </c>
      <c r="D56" s="98"/>
      <c r="F56" s="98"/>
      <c r="G56" s="66"/>
    </row>
    <row r="57" spans="1:7" x14ac:dyDescent="0.25">
      <c r="A57" s="245" t="s">
        <v>1057</v>
      </c>
      <c r="B57" s="66" t="s">
        <v>2</v>
      </c>
      <c r="C57" s="153">
        <v>0</v>
      </c>
      <c r="D57" s="98"/>
      <c r="F57" s="98"/>
      <c r="G57" s="66"/>
    </row>
    <row r="58" spans="1:7" x14ac:dyDescent="0.25">
      <c r="A58" s="245" t="s">
        <v>1058</v>
      </c>
      <c r="B58" s="98" t="s">
        <v>147</v>
      </c>
      <c r="C58" s="155">
        <f>SUM(C59:C69)</f>
        <v>0</v>
      </c>
      <c r="D58" s="98"/>
      <c r="F58" s="98"/>
      <c r="G58" s="66"/>
    </row>
    <row r="59" spans="1:7" x14ac:dyDescent="0.25">
      <c r="A59" s="245" t="s">
        <v>1059</v>
      </c>
      <c r="B59" s="81" t="s">
        <v>321</v>
      </c>
      <c r="C59" s="153" t="s">
        <v>83</v>
      </c>
      <c r="D59" s="98"/>
      <c r="F59" s="98"/>
      <c r="G59" s="66"/>
    </row>
    <row r="60" spans="1:7" x14ac:dyDescent="0.25">
      <c r="A60" s="245" t="s">
        <v>1060</v>
      </c>
      <c r="B60" s="245" t="s">
        <v>581</v>
      </c>
      <c r="C60" s="153">
        <v>0</v>
      </c>
      <c r="D60" s="98"/>
      <c r="E60" s="245"/>
      <c r="F60" s="98"/>
      <c r="G60" s="245"/>
    </row>
    <row r="61" spans="1:7" x14ac:dyDescent="0.25">
      <c r="A61" s="245" t="s">
        <v>1061</v>
      </c>
      <c r="B61" s="81" t="s">
        <v>323</v>
      </c>
      <c r="C61" s="153" t="s">
        <v>83</v>
      </c>
      <c r="D61" s="98"/>
      <c r="F61" s="98"/>
      <c r="G61" s="66"/>
    </row>
    <row r="62" spans="1:7" x14ac:dyDescent="0.25">
      <c r="A62" s="245" t="s">
        <v>1062</v>
      </c>
      <c r="B62" s="81" t="s">
        <v>325</v>
      </c>
      <c r="C62" s="153" t="s">
        <v>83</v>
      </c>
      <c r="D62" s="98"/>
      <c r="F62" s="98"/>
      <c r="G62" s="66"/>
    </row>
    <row r="63" spans="1:7" x14ac:dyDescent="0.25">
      <c r="A63" s="245" t="s">
        <v>1063</v>
      </c>
      <c r="B63" s="81" t="s">
        <v>12</v>
      </c>
      <c r="C63" s="153" t="s">
        <v>83</v>
      </c>
      <c r="D63" s="98"/>
      <c r="F63" s="98"/>
      <c r="G63" s="66"/>
    </row>
    <row r="64" spans="1:7" x14ac:dyDescent="0.25">
      <c r="A64" s="245" t="s">
        <v>1064</v>
      </c>
      <c r="B64" s="81" t="s">
        <v>328</v>
      </c>
      <c r="C64" s="153" t="s">
        <v>83</v>
      </c>
      <c r="D64" s="98"/>
      <c r="F64" s="98"/>
      <c r="G64" s="66"/>
    </row>
    <row r="65" spans="1:7" x14ac:dyDescent="0.25">
      <c r="A65" s="245" t="s">
        <v>1065</v>
      </c>
      <c r="B65" s="81" t="s">
        <v>330</v>
      </c>
      <c r="C65" s="153" t="s">
        <v>83</v>
      </c>
      <c r="D65" s="98"/>
      <c r="F65" s="98"/>
      <c r="G65" s="66"/>
    </row>
    <row r="66" spans="1:7" x14ac:dyDescent="0.25">
      <c r="A66" s="245" t="s">
        <v>1066</v>
      </c>
      <c r="B66" s="81" t="s">
        <v>332</v>
      </c>
      <c r="C66" s="153" t="s">
        <v>83</v>
      </c>
      <c r="D66" s="98"/>
      <c r="F66" s="98"/>
      <c r="G66" s="66"/>
    </row>
    <row r="67" spans="1:7" x14ac:dyDescent="0.25">
      <c r="A67" s="245" t="s">
        <v>1067</v>
      </c>
      <c r="B67" s="81" t="s">
        <v>334</v>
      </c>
      <c r="C67" s="153" t="s">
        <v>83</v>
      </c>
      <c r="D67" s="98"/>
      <c r="F67" s="98"/>
      <c r="G67" s="66"/>
    </row>
    <row r="68" spans="1:7" x14ac:dyDescent="0.25">
      <c r="A68" s="245" t="s">
        <v>1068</v>
      </c>
      <c r="B68" s="81" t="s">
        <v>336</v>
      </c>
      <c r="C68" s="153" t="s">
        <v>83</v>
      </c>
      <c r="D68" s="98"/>
      <c r="F68" s="98"/>
      <c r="G68" s="66"/>
    </row>
    <row r="69" spans="1:7" x14ac:dyDescent="0.25">
      <c r="A69" s="245" t="s">
        <v>1069</v>
      </c>
      <c r="B69" s="81" t="s">
        <v>147</v>
      </c>
      <c r="C69" s="153" t="s">
        <v>83</v>
      </c>
      <c r="D69" s="98"/>
      <c r="F69" s="98"/>
      <c r="G69" s="66"/>
    </row>
    <row r="70" spans="1:7" outlineLevel="1" x14ac:dyDescent="0.25">
      <c r="A70" s="66" t="s">
        <v>1070</v>
      </c>
      <c r="B70" s="92" t="s">
        <v>151</v>
      </c>
      <c r="C70" s="153"/>
      <c r="G70" s="66"/>
    </row>
    <row r="71" spans="1:7" outlineLevel="1" x14ac:dyDescent="0.25">
      <c r="A71" s="66" t="s">
        <v>1071</v>
      </c>
      <c r="B71" s="92" t="s">
        <v>151</v>
      </c>
      <c r="C71" s="153"/>
      <c r="G71" s="66"/>
    </row>
    <row r="72" spans="1:7" outlineLevel="1" x14ac:dyDescent="0.25">
      <c r="A72" s="66" t="s">
        <v>1072</v>
      </c>
      <c r="B72" s="92" t="s">
        <v>151</v>
      </c>
      <c r="C72" s="153"/>
      <c r="G72" s="66"/>
    </row>
    <row r="73" spans="1:7" outlineLevel="1" x14ac:dyDescent="0.25">
      <c r="A73" s="66" t="s">
        <v>1073</v>
      </c>
      <c r="B73" s="92" t="s">
        <v>151</v>
      </c>
      <c r="C73" s="153"/>
      <c r="G73" s="66"/>
    </row>
    <row r="74" spans="1:7" outlineLevel="1" x14ac:dyDescent="0.25">
      <c r="A74" s="66" t="s">
        <v>1074</v>
      </c>
      <c r="B74" s="92" t="s">
        <v>151</v>
      </c>
      <c r="C74" s="153"/>
      <c r="G74" s="66"/>
    </row>
    <row r="75" spans="1:7" outlineLevel="1" x14ac:dyDescent="0.25">
      <c r="A75" s="66" t="s">
        <v>1075</v>
      </c>
      <c r="B75" s="92" t="s">
        <v>151</v>
      </c>
      <c r="C75" s="153"/>
      <c r="G75" s="66"/>
    </row>
    <row r="76" spans="1:7" outlineLevel="1" x14ac:dyDescent="0.25">
      <c r="A76" s="66" t="s">
        <v>1076</v>
      </c>
      <c r="B76" s="92" t="s">
        <v>151</v>
      </c>
      <c r="C76" s="153"/>
      <c r="G76" s="66"/>
    </row>
    <row r="77" spans="1:7" outlineLevel="1" x14ac:dyDescent="0.25">
      <c r="A77" s="66" t="s">
        <v>1077</v>
      </c>
      <c r="B77" s="92" t="s">
        <v>151</v>
      </c>
      <c r="C77" s="153"/>
      <c r="G77" s="66"/>
    </row>
    <row r="78" spans="1:7" outlineLevel="1" x14ac:dyDescent="0.25">
      <c r="A78" s="66" t="s">
        <v>1078</v>
      </c>
      <c r="B78" s="92" t="s">
        <v>151</v>
      </c>
      <c r="C78" s="153"/>
      <c r="G78" s="66"/>
    </row>
    <row r="79" spans="1:7" outlineLevel="1" x14ac:dyDescent="0.25">
      <c r="A79" s="66" t="s">
        <v>1079</v>
      </c>
      <c r="B79" s="92" t="s">
        <v>151</v>
      </c>
      <c r="C79" s="153"/>
      <c r="G79" s="66"/>
    </row>
    <row r="80" spans="1:7" ht="15" customHeight="1" x14ac:dyDescent="0.25">
      <c r="A80" s="83"/>
      <c r="B80" s="84" t="s">
        <v>1080</v>
      </c>
      <c r="C80" s="83" t="s">
        <v>1017</v>
      </c>
      <c r="D80" s="83"/>
      <c r="E80" s="85"/>
      <c r="F80" s="86"/>
      <c r="G80" s="86"/>
    </row>
    <row r="81" spans="1:7" x14ac:dyDescent="0.25">
      <c r="A81" s="66" t="s">
        <v>1081</v>
      </c>
      <c r="B81" s="66" t="s">
        <v>642</v>
      </c>
      <c r="C81" s="153" t="s">
        <v>83</v>
      </c>
      <c r="E81" s="64"/>
    </row>
    <row r="82" spans="1:7" x14ac:dyDescent="0.25">
      <c r="A82" s="66" t="s">
        <v>1082</v>
      </c>
      <c r="B82" s="66" t="s">
        <v>644</v>
      </c>
      <c r="C82" s="153" t="e">
        <f>100%-C81</f>
        <v>#VALUE!</v>
      </c>
      <c r="E82" s="64"/>
    </row>
    <row r="83" spans="1:7" x14ac:dyDescent="0.25">
      <c r="A83" s="66" t="s">
        <v>1083</v>
      </c>
      <c r="B83" s="66" t="s">
        <v>147</v>
      </c>
      <c r="C83" s="153" t="s">
        <v>83</v>
      </c>
      <c r="E83" s="64"/>
    </row>
    <row r="84" spans="1:7" outlineLevel="1" x14ac:dyDescent="0.25">
      <c r="A84" s="66" t="s">
        <v>1084</v>
      </c>
      <c r="C84" s="153"/>
      <c r="E84" s="64"/>
    </row>
    <row r="85" spans="1:7" outlineLevel="1" x14ac:dyDescent="0.25">
      <c r="A85" s="66" t="s">
        <v>1085</v>
      </c>
      <c r="C85" s="153"/>
      <c r="E85" s="64"/>
    </row>
    <row r="86" spans="1:7" outlineLevel="1" x14ac:dyDescent="0.25">
      <c r="A86" s="66" t="s">
        <v>1086</v>
      </c>
      <c r="C86" s="153"/>
      <c r="E86" s="64"/>
    </row>
    <row r="87" spans="1:7" outlineLevel="1" x14ac:dyDescent="0.25">
      <c r="A87" s="66" t="s">
        <v>1087</v>
      </c>
      <c r="C87" s="153"/>
      <c r="E87" s="64"/>
    </row>
    <row r="88" spans="1:7" outlineLevel="1" x14ac:dyDescent="0.25">
      <c r="A88" s="66" t="s">
        <v>1088</v>
      </c>
      <c r="C88" s="153"/>
      <c r="E88" s="64"/>
    </row>
    <row r="89" spans="1:7" outlineLevel="1" x14ac:dyDescent="0.25">
      <c r="A89" s="66" t="s">
        <v>1089</v>
      </c>
      <c r="C89" s="153"/>
      <c r="E89" s="64"/>
    </row>
    <row r="90" spans="1:7" ht="15" customHeight="1" x14ac:dyDescent="0.25">
      <c r="A90" s="83"/>
      <c r="B90" s="84" t="s">
        <v>1090</v>
      </c>
      <c r="C90" s="83" t="s">
        <v>1017</v>
      </c>
      <c r="D90" s="83"/>
      <c r="E90" s="85"/>
      <c r="F90" s="86"/>
      <c r="G90" s="86"/>
    </row>
    <row r="91" spans="1:7" x14ac:dyDescent="0.25">
      <c r="A91" s="66" t="s">
        <v>1091</v>
      </c>
      <c r="B91" s="66" t="s">
        <v>654</v>
      </c>
      <c r="C91" s="153" t="s">
        <v>83</v>
      </c>
      <c r="E91" s="64"/>
    </row>
    <row r="92" spans="1:7" x14ac:dyDescent="0.25">
      <c r="A92" s="66" t="s">
        <v>1092</v>
      </c>
      <c r="B92" s="66" t="s">
        <v>656</v>
      </c>
      <c r="C92" s="153" t="s">
        <v>83</v>
      </c>
      <c r="E92" s="64"/>
    </row>
    <row r="93" spans="1:7" x14ac:dyDescent="0.25">
      <c r="A93" s="66" t="s">
        <v>1093</v>
      </c>
      <c r="B93" s="66" t="s">
        <v>147</v>
      </c>
      <c r="C93" s="153" t="s">
        <v>83</v>
      </c>
      <c r="E93" s="64"/>
    </row>
    <row r="94" spans="1:7" outlineLevel="1" x14ac:dyDescent="0.25">
      <c r="A94" s="66" t="s">
        <v>1094</v>
      </c>
      <c r="C94" s="153"/>
      <c r="E94" s="64"/>
    </row>
    <row r="95" spans="1:7" outlineLevel="1" x14ac:dyDescent="0.25">
      <c r="A95" s="66" t="s">
        <v>1095</v>
      </c>
      <c r="C95" s="153"/>
      <c r="E95" s="64"/>
    </row>
    <row r="96" spans="1:7" outlineLevel="1" x14ac:dyDescent="0.25">
      <c r="A96" s="66" t="s">
        <v>1096</v>
      </c>
      <c r="C96" s="153"/>
      <c r="E96" s="64"/>
    </row>
    <row r="97" spans="1:7" outlineLevel="1" x14ac:dyDescent="0.25">
      <c r="A97" s="66" t="s">
        <v>1097</v>
      </c>
      <c r="C97" s="153"/>
      <c r="E97" s="64"/>
    </row>
    <row r="98" spans="1:7" outlineLevel="1" x14ac:dyDescent="0.25">
      <c r="A98" s="66" t="s">
        <v>1098</v>
      </c>
      <c r="C98" s="153"/>
      <c r="E98" s="64"/>
    </row>
    <row r="99" spans="1:7" outlineLevel="1" x14ac:dyDescent="0.25">
      <c r="A99" s="66" t="s">
        <v>1099</v>
      </c>
      <c r="C99" s="153"/>
      <c r="E99" s="64"/>
    </row>
    <row r="100" spans="1:7" ht="15" customHeight="1" x14ac:dyDescent="0.25">
      <c r="A100" s="83"/>
      <c r="B100" s="84" t="s">
        <v>1100</v>
      </c>
      <c r="C100" s="83" t="s">
        <v>1017</v>
      </c>
      <c r="D100" s="83"/>
      <c r="E100" s="85"/>
      <c r="F100" s="86"/>
      <c r="G100" s="86"/>
    </row>
    <row r="101" spans="1:7" x14ac:dyDescent="0.25">
      <c r="A101" s="66" t="s">
        <v>1101</v>
      </c>
      <c r="B101" s="62" t="s">
        <v>666</v>
      </c>
      <c r="C101" s="153" t="s">
        <v>83</v>
      </c>
      <c r="E101" s="64"/>
    </row>
    <row r="102" spans="1:7" x14ac:dyDescent="0.25">
      <c r="A102" s="66" t="s">
        <v>1102</v>
      </c>
      <c r="B102" s="62" t="s">
        <v>668</v>
      </c>
      <c r="C102" s="153" t="s">
        <v>83</v>
      </c>
      <c r="E102" s="64"/>
    </row>
    <row r="103" spans="1:7" x14ac:dyDescent="0.25">
      <c r="A103" s="66" t="s">
        <v>1103</v>
      </c>
      <c r="B103" s="62" t="s">
        <v>670</v>
      </c>
      <c r="C103" s="153" t="s">
        <v>83</v>
      </c>
    </row>
    <row r="104" spans="1:7" x14ac:dyDescent="0.25">
      <c r="A104" s="66" t="s">
        <v>1104</v>
      </c>
      <c r="B104" s="62" t="s">
        <v>672</v>
      </c>
      <c r="C104" s="153" t="s">
        <v>83</v>
      </c>
    </row>
    <row r="105" spans="1:7" x14ac:dyDescent="0.25">
      <c r="A105" s="66" t="s">
        <v>1105</v>
      </c>
      <c r="B105" s="62" t="s">
        <v>674</v>
      </c>
      <c r="C105" s="153" t="s">
        <v>83</v>
      </c>
    </row>
    <row r="106" spans="1:7" outlineLevel="1" x14ac:dyDescent="0.25">
      <c r="A106" s="66" t="s">
        <v>1106</v>
      </c>
      <c r="B106" s="62"/>
      <c r="C106" s="153"/>
    </row>
    <row r="107" spans="1:7" outlineLevel="1" x14ac:dyDescent="0.25">
      <c r="A107" s="66" t="s">
        <v>1107</v>
      </c>
      <c r="B107" s="62"/>
      <c r="C107" s="153"/>
    </row>
    <row r="108" spans="1:7" outlineLevel="1" x14ac:dyDescent="0.25">
      <c r="A108" s="66" t="s">
        <v>1108</v>
      </c>
      <c r="B108" s="62"/>
      <c r="C108" s="153"/>
    </row>
    <row r="109" spans="1:7" outlineLevel="1" x14ac:dyDescent="0.25">
      <c r="A109" s="66" t="s">
        <v>1109</v>
      </c>
      <c r="B109" s="62"/>
      <c r="C109" s="153"/>
    </row>
    <row r="110" spans="1:7" ht="15" customHeight="1" x14ac:dyDescent="0.25">
      <c r="A110" s="83"/>
      <c r="B110" s="84" t="s">
        <v>1110</v>
      </c>
      <c r="C110" s="83" t="s">
        <v>1017</v>
      </c>
      <c r="D110" s="83"/>
      <c r="E110" s="85"/>
      <c r="F110" s="86"/>
      <c r="G110" s="86"/>
    </row>
    <row r="111" spans="1:7" x14ac:dyDescent="0.25">
      <c r="A111" s="66" t="s">
        <v>1111</v>
      </c>
      <c r="B111" s="66" t="s">
        <v>681</v>
      </c>
      <c r="C111" s="153" t="s">
        <v>83</v>
      </c>
      <c r="E111" s="64"/>
    </row>
    <row r="112" spans="1:7" outlineLevel="1" x14ac:dyDescent="0.25">
      <c r="A112" s="66" t="s">
        <v>1112</v>
      </c>
      <c r="C112" s="153"/>
      <c r="E112" s="64"/>
    </row>
    <row r="113" spans="1:7" outlineLevel="1" x14ac:dyDescent="0.25">
      <c r="A113" s="66" t="s">
        <v>1113</v>
      </c>
      <c r="C113" s="153"/>
      <c r="E113" s="64"/>
    </row>
    <row r="114" spans="1:7" outlineLevel="1" x14ac:dyDescent="0.25">
      <c r="A114" s="66" t="s">
        <v>1114</v>
      </c>
      <c r="C114" s="153"/>
      <c r="E114" s="64"/>
    </row>
    <row r="115" spans="1:7" outlineLevel="1" x14ac:dyDescent="0.25">
      <c r="A115" s="66" t="s">
        <v>1115</v>
      </c>
      <c r="C115" s="153"/>
      <c r="E115" s="64"/>
    </row>
    <row r="116" spans="1:7" ht="15" customHeight="1" x14ac:dyDescent="0.25">
      <c r="A116" s="83"/>
      <c r="B116" s="84" t="s">
        <v>1116</v>
      </c>
      <c r="C116" s="83" t="s">
        <v>687</v>
      </c>
      <c r="D116" s="83" t="s">
        <v>688</v>
      </c>
      <c r="E116" s="85"/>
      <c r="F116" s="83" t="s">
        <v>1017</v>
      </c>
      <c r="G116" s="83" t="s">
        <v>689</v>
      </c>
    </row>
    <row r="117" spans="1:7" x14ac:dyDescent="0.25">
      <c r="A117" s="66" t="s">
        <v>1117</v>
      </c>
      <c r="B117" s="81" t="s">
        <v>691</v>
      </c>
      <c r="C117" s="159" t="e">
        <f>C144/C10*1000</f>
        <v>#VALUE!</v>
      </c>
      <c r="D117" s="79"/>
      <c r="E117" s="79"/>
      <c r="F117" s="94"/>
      <c r="G117" s="94"/>
    </row>
    <row r="118" spans="1:7" x14ac:dyDescent="0.25">
      <c r="A118" s="79"/>
      <c r="B118" s="99"/>
      <c r="C118" s="79"/>
      <c r="D118" s="79"/>
      <c r="E118" s="79"/>
      <c r="F118" s="94"/>
      <c r="G118" s="94"/>
    </row>
    <row r="119" spans="1:7" x14ac:dyDescent="0.25">
      <c r="B119" s="81" t="s">
        <v>692</v>
      </c>
      <c r="C119" s="79"/>
      <c r="D119" s="79"/>
      <c r="E119" s="79"/>
      <c r="F119" s="94"/>
      <c r="G119" s="94"/>
    </row>
    <row r="120" spans="1:7" x14ac:dyDescent="0.25">
      <c r="A120" s="66" t="s">
        <v>1118</v>
      </c>
      <c r="B120" s="81" t="s">
        <v>3317</v>
      </c>
      <c r="C120" s="159" t="s">
        <v>83</v>
      </c>
      <c r="D120" s="160" t="s">
        <v>83</v>
      </c>
      <c r="E120" s="79"/>
      <c r="F120" s="171" t="str">
        <f t="shared" ref="F120:F143" si="0">IF($C$144=0,"",IF(C120="[for completion]","",C120/$C$144))</f>
        <v/>
      </c>
      <c r="G120" s="171" t="str">
        <f t="shared" ref="G120:G143" si="1">IF($D$144=0,"",IF(D120="[for completion]","",D120/$D$144))</f>
        <v/>
      </c>
    </row>
    <row r="121" spans="1:7" x14ac:dyDescent="0.25">
      <c r="A121" s="66" t="s">
        <v>1119</v>
      </c>
      <c r="B121" s="81" t="s">
        <v>3318</v>
      </c>
      <c r="C121" s="159" t="s">
        <v>83</v>
      </c>
      <c r="D121" s="160" t="s">
        <v>83</v>
      </c>
      <c r="E121" s="79"/>
      <c r="F121" s="171" t="str">
        <f t="shared" si="0"/>
        <v/>
      </c>
      <c r="G121" s="171" t="str">
        <f t="shared" si="1"/>
        <v/>
      </c>
    </row>
    <row r="122" spans="1:7" x14ac:dyDescent="0.25">
      <c r="A122" s="66" t="s">
        <v>1120</v>
      </c>
      <c r="B122" s="81" t="s">
        <v>3319</v>
      </c>
      <c r="C122" s="159" t="s">
        <v>83</v>
      </c>
      <c r="D122" s="160" t="s">
        <v>83</v>
      </c>
      <c r="E122" s="79"/>
      <c r="F122" s="171" t="str">
        <f t="shared" si="0"/>
        <v/>
      </c>
      <c r="G122" s="171" t="str">
        <f t="shared" si="1"/>
        <v/>
      </c>
    </row>
    <row r="123" spans="1:7" x14ac:dyDescent="0.25">
      <c r="A123" s="66" t="s">
        <v>1121</v>
      </c>
      <c r="B123" s="81" t="s">
        <v>609</v>
      </c>
      <c r="C123" s="159" t="s">
        <v>83</v>
      </c>
      <c r="D123" s="160" t="s">
        <v>83</v>
      </c>
      <c r="E123" s="79"/>
      <c r="F123" s="171" t="str">
        <f t="shared" si="0"/>
        <v/>
      </c>
      <c r="G123" s="171" t="str">
        <f t="shared" si="1"/>
        <v/>
      </c>
    </row>
    <row r="124" spans="1:7" x14ac:dyDescent="0.25">
      <c r="A124" s="66" t="s">
        <v>1122</v>
      </c>
      <c r="B124" s="81" t="s">
        <v>609</v>
      </c>
      <c r="C124" s="159" t="s">
        <v>83</v>
      </c>
      <c r="D124" s="160" t="s">
        <v>83</v>
      </c>
      <c r="E124" s="79"/>
      <c r="F124" s="171" t="str">
        <f t="shared" si="0"/>
        <v/>
      </c>
      <c r="G124" s="171" t="str">
        <f t="shared" si="1"/>
        <v/>
      </c>
    </row>
    <row r="125" spans="1:7" x14ac:dyDescent="0.25">
      <c r="A125" s="66" t="s">
        <v>1123</v>
      </c>
      <c r="B125" s="81" t="s">
        <v>609</v>
      </c>
      <c r="C125" s="159" t="s">
        <v>83</v>
      </c>
      <c r="D125" s="160" t="s">
        <v>83</v>
      </c>
      <c r="E125" s="79"/>
      <c r="F125" s="171" t="str">
        <f t="shared" si="0"/>
        <v/>
      </c>
      <c r="G125" s="171" t="str">
        <f t="shared" si="1"/>
        <v/>
      </c>
    </row>
    <row r="126" spans="1:7" x14ac:dyDescent="0.25">
      <c r="A126" s="66" t="s">
        <v>1124</v>
      </c>
      <c r="B126" s="81" t="s">
        <v>609</v>
      </c>
      <c r="C126" s="159" t="s">
        <v>83</v>
      </c>
      <c r="D126" s="160" t="s">
        <v>83</v>
      </c>
      <c r="E126" s="79"/>
      <c r="F126" s="171" t="str">
        <f t="shared" si="0"/>
        <v/>
      </c>
      <c r="G126" s="171" t="str">
        <f t="shared" si="1"/>
        <v/>
      </c>
    </row>
    <row r="127" spans="1:7" x14ac:dyDescent="0.25">
      <c r="A127" s="66" t="s">
        <v>1125</v>
      </c>
      <c r="B127" s="81" t="s">
        <v>609</v>
      </c>
      <c r="C127" s="159" t="s">
        <v>83</v>
      </c>
      <c r="D127" s="160" t="s">
        <v>83</v>
      </c>
      <c r="E127" s="79"/>
      <c r="F127" s="171" t="str">
        <f t="shared" si="0"/>
        <v/>
      </c>
      <c r="G127" s="171" t="str">
        <f t="shared" si="1"/>
        <v/>
      </c>
    </row>
    <row r="128" spans="1:7" x14ac:dyDescent="0.25">
      <c r="A128" s="66" t="s">
        <v>1126</v>
      </c>
      <c r="B128" s="81" t="s">
        <v>609</v>
      </c>
      <c r="C128" s="159" t="s">
        <v>83</v>
      </c>
      <c r="D128" s="160" t="s">
        <v>83</v>
      </c>
      <c r="E128" s="79"/>
      <c r="F128" s="171" t="str">
        <f t="shared" si="0"/>
        <v/>
      </c>
      <c r="G128" s="171" t="str">
        <f t="shared" si="1"/>
        <v/>
      </c>
    </row>
    <row r="129" spans="1:7" x14ac:dyDescent="0.25">
      <c r="A129" s="66" t="s">
        <v>1127</v>
      </c>
      <c r="B129" s="81" t="s">
        <v>609</v>
      </c>
      <c r="C129" s="159" t="s">
        <v>83</v>
      </c>
      <c r="D129" s="160" t="s">
        <v>83</v>
      </c>
      <c r="E129" s="81"/>
      <c r="F129" s="171" t="str">
        <f t="shared" si="0"/>
        <v/>
      </c>
      <c r="G129" s="171" t="str">
        <f t="shared" si="1"/>
        <v/>
      </c>
    </row>
    <row r="130" spans="1:7" x14ac:dyDescent="0.25">
      <c r="A130" s="66" t="s">
        <v>1128</v>
      </c>
      <c r="B130" s="81" t="s">
        <v>609</v>
      </c>
      <c r="C130" s="159" t="s">
        <v>83</v>
      </c>
      <c r="D130" s="160" t="s">
        <v>83</v>
      </c>
      <c r="E130" s="81"/>
      <c r="F130" s="171" t="str">
        <f t="shared" si="0"/>
        <v/>
      </c>
      <c r="G130" s="171" t="str">
        <f t="shared" si="1"/>
        <v/>
      </c>
    </row>
    <row r="131" spans="1:7" x14ac:dyDescent="0.25">
      <c r="A131" s="66" t="s">
        <v>1129</v>
      </c>
      <c r="B131" s="81" t="s">
        <v>609</v>
      </c>
      <c r="C131" s="159" t="s">
        <v>83</v>
      </c>
      <c r="D131" s="160" t="s">
        <v>83</v>
      </c>
      <c r="E131" s="81"/>
      <c r="F131" s="171" t="str">
        <f t="shared" si="0"/>
        <v/>
      </c>
      <c r="G131" s="171" t="str">
        <f t="shared" si="1"/>
        <v/>
      </c>
    </row>
    <row r="132" spans="1:7" x14ac:dyDescent="0.25">
      <c r="A132" s="66" t="s">
        <v>1130</v>
      </c>
      <c r="B132" s="81" t="s">
        <v>609</v>
      </c>
      <c r="C132" s="159" t="s">
        <v>83</v>
      </c>
      <c r="D132" s="160" t="s">
        <v>83</v>
      </c>
      <c r="E132" s="81"/>
      <c r="F132" s="171" t="str">
        <f t="shared" si="0"/>
        <v/>
      </c>
      <c r="G132" s="171" t="str">
        <f t="shared" si="1"/>
        <v/>
      </c>
    </row>
    <row r="133" spans="1:7" x14ac:dyDescent="0.25">
      <c r="A133" s="66" t="s">
        <v>1131</v>
      </c>
      <c r="B133" s="81" t="s">
        <v>609</v>
      </c>
      <c r="C133" s="159" t="s">
        <v>83</v>
      </c>
      <c r="D133" s="160" t="s">
        <v>83</v>
      </c>
      <c r="E133" s="81"/>
      <c r="F133" s="171" t="str">
        <f t="shared" si="0"/>
        <v/>
      </c>
      <c r="G133" s="171" t="str">
        <f t="shared" si="1"/>
        <v/>
      </c>
    </row>
    <row r="134" spans="1:7" x14ac:dyDescent="0.25">
      <c r="A134" s="66" t="s">
        <v>1132</v>
      </c>
      <c r="B134" s="81" t="s">
        <v>609</v>
      </c>
      <c r="C134" s="159" t="s">
        <v>83</v>
      </c>
      <c r="D134" s="160" t="s">
        <v>83</v>
      </c>
      <c r="E134" s="81"/>
      <c r="F134" s="171" t="str">
        <f t="shared" si="0"/>
        <v/>
      </c>
      <c r="G134" s="171" t="str">
        <f t="shared" si="1"/>
        <v/>
      </c>
    </row>
    <row r="135" spans="1:7" x14ac:dyDescent="0.25">
      <c r="A135" s="66" t="s">
        <v>1133</v>
      </c>
      <c r="B135" s="81" t="s">
        <v>609</v>
      </c>
      <c r="C135" s="159" t="s">
        <v>83</v>
      </c>
      <c r="D135" s="160" t="s">
        <v>83</v>
      </c>
      <c r="F135" s="171" t="str">
        <f t="shared" si="0"/>
        <v/>
      </c>
      <c r="G135" s="171" t="str">
        <f t="shared" si="1"/>
        <v/>
      </c>
    </row>
    <row r="136" spans="1:7" x14ac:dyDescent="0.25">
      <c r="A136" s="66" t="s">
        <v>1134</v>
      </c>
      <c r="B136" s="81" t="s">
        <v>609</v>
      </c>
      <c r="C136" s="159" t="s">
        <v>83</v>
      </c>
      <c r="D136" s="160" t="s">
        <v>83</v>
      </c>
      <c r="E136" s="95"/>
      <c r="F136" s="171" t="str">
        <f t="shared" si="0"/>
        <v/>
      </c>
      <c r="G136" s="171" t="str">
        <f t="shared" si="1"/>
        <v/>
      </c>
    </row>
    <row r="137" spans="1:7" x14ac:dyDescent="0.25">
      <c r="A137" s="66" t="s">
        <v>1135</v>
      </c>
      <c r="B137" s="81" t="s">
        <v>609</v>
      </c>
      <c r="C137" s="159" t="s">
        <v>83</v>
      </c>
      <c r="D137" s="160" t="s">
        <v>83</v>
      </c>
      <c r="E137" s="95"/>
      <c r="F137" s="171" t="str">
        <f t="shared" si="0"/>
        <v/>
      </c>
      <c r="G137" s="171" t="str">
        <f t="shared" si="1"/>
        <v/>
      </c>
    </row>
    <row r="138" spans="1:7" x14ac:dyDescent="0.25">
      <c r="A138" s="66" t="s">
        <v>1136</v>
      </c>
      <c r="B138" s="81" t="s">
        <v>609</v>
      </c>
      <c r="C138" s="159" t="s">
        <v>83</v>
      </c>
      <c r="D138" s="160" t="s">
        <v>83</v>
      </c>
      <c r="E138" s="95"/>
      <c r="F138" s="171" t="str">
        <f t="shared" si="0"/>
        <v/>
      </c>
      <c r="G138" s="171" t="str">
        <f t="shared" si="1"/>
        <v/>
      </c>
    </row>
    <row r="139" spans="1:7" x14ac:dyDescent="0.25">
      <c r="A139" s="66" t="s">
        <v>1137</v>
      </c>
      <c r="B139" s="81" t="s">
        <v>609</v>
      </c>
      <c r="C139" s="159" t="s">
        <v>83</v>
      </c>
      <c r="D139" s="160" t="s">
        <v>83</v>
      </c>
      <c r="E139" s="95"/>
      <c r="F139" s="171" t="str">
        <f t="shared" si="0"/>
        <v/>
      </c>
      <c r="G139" s="171" t="str">
        <f t="shared" si="1"/>
        <v/>
      </c>
    </row>
    <row r="140" spans="1:7" x14ac:dyDescent="0.25">
      <c r="A140" s="66" t="s">
        <v>1138</v>
      </c>
      <c r="B140" s="81" t="s">
        <v>609</v>
      </c>
      <c r="C140" s="159" t="s">
        <v>83</v>
      </c>
      <c r="D140" s="160" t="s">
        <v>83</v>
      </c>
      <c r="E140" s="95"/>
      <c r="F140" s="171" t="str">
        <f t="shared" si="0"/>
        <v/>
      </c>
      <c r="G140" s="171" t="str">
        <f t="shared" si="1"/>
        <v/>
      </c>
    </row>
    <row r="141" spans="1:7" x14ac:dyDescent="0.25">
      <c r="A141" s="66" t="s">
        <v>1139</v>
      </c>
      <c r="B141" s="81" t="s">
        <v>609</v>
      </c>
      <c r="C141" s="159" t="s">
        <v>83</v>
      </c>
      <c r="D141" s="160" t="s">
        <v>83</v>
      </c>
      <c r="E141" s="95"/>
      <c r="F141" s="171" t="str">
        <f t="shared" si="0"/>
        <v/>
      </c>
      <c r="G141" s="171" t="str">
        <f t="shared" si="1"/>
        <v/>
      </c>
    </row>
    <row r="142" spans="1:7" x14ac:dyDescent="0.25">
      <c r="A142" s="66" t="s">
        <v>1140</v>
      </c>
      <c r="B142" s="81" t="s">
        <v>609</v>
      </c>
      <c r="C142" s="159" t="s">
        <v>83</v>
      </c>
      <c r="D142" s="160" t="s">
        <v>83</v>
      </c>
      <c r="E142" s="95"/>
      <c r="F142" s="171" t="str">
        <f t="shared" si="0"/>
        <v/>
      </c>
      <c r="G142" s="171" t="str">
        <f t="shared" si="1"/>
        <v/>
      </c>
    </row>
    <row r="143" spans="1:7" x14ac:dyDescent="0.25">
      <c r="A143" s="66" t="s">
        <v>1141</v>
      </c>
      <c r="B143" s="81" t="s">
        <v>609</v>
      </c>
      <c r="C143" s="159" t="s">
        <v>83</v>
      </c>
      <c r="D143" s="160" t="s">
        <v>83</v>
      </c>
      <c r="E143" s="95"/>
      <c r="F143" s="171" t="str">
        <f t="shared" si="0"/>
        <v/>
      </c>
      <c r="G143" s="171" t="str">
        <f t="shared" si="1"/>
        <v/>
      </c>
    </row>
    <row r="144" spans="1:7" x14ac:dyDescent="0.25">
      <c r="A144" s="66" t="s">
        <v>1142</v>
      </c>
      <c r="B144" s="90" t="s">
        <v>149</v>
      </c>
      <c r="C144" s="161">
        <f>SUM(C120:C143)</f>
        <v>0</v>
      </c>
      <c r="D144" s="88">
        <f>SUM(D120:D143)</f>
        <v>0</v>
      </c>
      <c r="E144" s="95"/>
      <c r="F144" s="172">
        <f>SUM(F120:F143)</f>
        <v>0</v>
      </c>
      <c r="G144" s="172">
        <f>SUM(G120:G143)</f>
        <v>0</v>
      </c>
    </row>
    <row r="145" spans="1:7" ht="15" customHeight="1" x14ac:dyDescent="0.25">
      <c r="A145" s="83"/>
      <c r="B145" s="84" t="s">
        <v>1143</v>
      </c>
      <c r="C145" s="83" t="s">
        <v>687</v>
      </c>
      <c r="D145" s="83" t="s">
        <v>688</v>
      </c>
      <c r="E145" s="85"/>
      <c r="F145" s="83" t="s">
        <v>1017</v>
      </c>
      <c r="G145" s="83" t="s">
        <v>689</v>
      </c>
    </row>
    <row r="146" spans="1:7" x14ac:dyDescent="0.25">
      <c r="A146" s="66" t="s">
        <v>1144</v>
      </c>
      <c r="B146" s="66" t="s">
        <v>720</v>
      </c>
      <c r="C146" s="153" t="s">
        <v>83</v>
      </c>
      <c r="G146" s="66"/>
    </row>
    <row r="147" spans="1:7" x14ac:dyDescent="0.25">
      <c r="G147" s="66"/>
    </row>
    <row r="148" spans="1:7" x14ac:dyDescent="0.25">
      <c r="B148" s="81" t="s">
        <v>721</v>
      </c>
      <c r="G148" s="66"/>
    </row>
    <row r="149" spans="1:7" x14ac:dyDescent="0.25">
      <c r="A149" s="66" t="s">
        <v>1145</v>
      </c>
      <c r="B149" s="66" t="s">
        <v>723</v>
      </c>
      <c r="C149" s="159" t="s">
        <v>83</v>
      </c>
      <c r="D149" s="160" t="s">
        <v>83</v>
      </c>
      <c r="F149" s="171" t="str">
        <f t="shared" ref="F149:F163" si="2">IF($C$157=0,"",IF(C149="[for completion]","",C149/$C$157))</f>
        <v/>
      </c>
      <c r="G149" s="171" t="str">
        <f t="shared" ref="G149:G163" si="3">IF($D$157=0,"",IF(D149="[for completion]","",D149/$D$157))</f>
        <v/>
      </c>
    </row>
    <row r="150" spans="1:7" x14ac:dyDescent="0.25">
      <c r="A150" s="66" t="s">
        <v>1146</v>
      </c>
      <c r="B150" s="66" t="s">
        <v>725</v>
      </c>
      <c r="C150" s="159" t="s">
        <v>83</v>
      </c>
      <c r="D150" s="160" t="s">
        <v>83</v>
      </c>
      <c r="F150" s="171" t="str">
        <f t="shared" si="2"/>
        <v/>
      </c>
      <c r="G150" s="171" t="str">
        <f t="shared" si="3"/>
        <v/>
      </c>
    </row>
    <row r="151" spans="1:7" x14ac:dyDescent="0.25">
      <c r="A151" s="66" t="s">
        <v>1147</v>
      </c>
      <c r="B151" s="66" t="s">
        <v>727</v>
      </c>
      <c r="C151" s="159" t="s">
        <v>83</v>
      </c>
      <c r="D151" s="160" t="s">
        <v>83</v>
      </c>
      <c r="F151" s="171" t="str">
        <f t="shared" si="2"/>
        <v/>
      </c>
      <c r="G151" s="171" t="str">
        <f t="shared" si="3"/>
        <v/>
      </c>
    </row>
    <row r="152" spans="1:7" x14ac:dyDescent="0.25">
      <c r="A152" s="66" t="s">
        <v>1148</v>
      </c>
      <c r="B152" s="66" t="s">
        <v>729</v>
      </c>
      <c r="C152" s="159" t="s">
        <v>83</v>
      </c>
      <c r="D152" s="160" t="s">
        <v>83</v>
      </c>
      <c r="F152" s="171" t="str">
        <f t="shared" si="2"/>
        <v/>
      </c>
      <c r="G152" s="171" t="str">
        <f t="shared" si="3"/>
        <v/>
      </c>
    </row>
    <row r="153" spans="1:7" x14ac:dyDescent="0.25">
      <c r="A153" s="66" t="s">
        <v>1149</v>
      </c>
      <c r="B153" s="66" t="s">
        <v>731</v>
      </c>
      <c r="C153" s="159" t="s">
        <v>83</v>
      </c>
      <c r="D153" s="160" t="s">
        <v>83</v>
      </c>
      <c r="F153" s="171" t="str">
        <f t="shared" si="2"/>
        <v/>
      </c>
      <c r="G153" s="171" t="str">
        <f t="shared" si="3"/>
        <v/>
      </c>
    </row>
    <row r="154" spans="1:7" x14ac:dyDescent="0.25">
      <c r="A154" s="66" t="s">
        <v>1150</v>
      </c>
      <c r="B154" s="66" t="s">
        <v>733</v>
      </c>
      <c r="C154" s="159" t="s">
        <v>83</v>
      </c>
      <c r="D154" s="160" t="s">
        <v>83</v>
      </c>
      <c r="F154" s="171" t="str">
        <f t="shared" si="2"/>
        <v/>
      </c>
      <c r="G154" s="171" t="str">
        <f t="shared" si="3"/>
        <v/>
      </c>
    </row>
    <row r="155" spans="1:7" x14ac:dyDescent="0.25">
      <c r="A155" s="66" t="s">
        <v>1151</v>
      </c>
      <c r="B155" s="66" t="s">
        <v>735</v>
      </c>
      <c r="C155" s="159" t="s">
        <v>83</v>
      </c>
      <c r="D155" s="160" t="s">
        <v>83</v>
      </c>
      <c r="F155" s="171" t="str">
        <f t="shared" si="2"/>
        <v/>
      </c>
      <c r="G155" s="171" t="str">
        <f t="shared" si="3"/>
        <v/>
      </c>
    </row>
    <row r="156" spans="1:7" x14ac:dyDescent="0.25">
      <c r="A156" s="66" t="s">
        <v>1152</v>
      </c>
      <c r="B156" s="66" t="s">
        <v>737</v>
      </c>
      <c r="C156" s="159" t="s">
        <v>83</v>
      </c>
      <c r="D156" s="160" t="s">
        <v>83</v>
      </c>
      <c r="F156" s="171" t="str">
        <f t="shared" si="2"/>
        <v/>
      </c>
      <c r="G156" s="171" t="str">
        <f t="shared" si="3"/>
        <v/>
      </c>
    </row>
    <row r="157" spans="1:7" x14ac:dyDescent="0.25">
      <c r="A157" s="66" t="s">
        <v>1153</v>
      </c>
      <c r="B157" s="90" t="s">
        <v>149</v>
      </c>
      <c r="C157" s="159">
        <f>SUM(C149:C156)</f>
        <v>0</v>
      </c>
      <c r="D157" s="160">
        <f>SUM(D149:D156)</f>
        <v>0</v>
      </c>
      <c r="F157" s="153">
        <f>SUM(F149:F156)</f>
        <v>0</v>
      </c>
      <c r="G157" s="153">
        <f>SUM(G149:G156)</f>
        <v>0</v>
      </c>
    </row>
    <row r="158" spans="1:7" outlineLevel="1" x14ac:dyDescent="0.25">
      <c r="A158" s="66" t="s">
        <v>1154</v>
      </c>
      <c r="B158" s="92" t="s">
        <v>740</v>
      </c>
      <c r="C158" s="159"/>
      <c r="D158" s="160"/>
      <c r="F158" s="171" t="str">
        <f t="shared" si="2"/>
        <v/>
      </c>
      <c r="G158" s="171" t="str">
        <f t="shared" si="3"/>
        <v/>
      </c>
    </row>
    <row r="159" spans="1:7" outlineLevel="1" x14ac:dyDescent="0.25">
      <c r="A159" s="66" t="s">
        <v>1155</v>
      </c>
      <c r="B159" s="92" t="s">
        <v>742</v>
      </c>
      <c r="C159" s="159"/>
      <c r="D159" s="160"/>
      <c r="F159" s="171" t="str">
        <f t="shared" si="2"/>
        <v/>
      </c>
      <c r="G159" s="171" t="str">
        <f t="shared" si="3"/>
        <v/>
      </c>
    </row>
    <row r="160" spans="1:7" outlineLevel="1" x14ac:dyDescent="0.25">
      <c r="A160" s="66" t="s">
        <v>1156</v>
      </c>
      <c r="B160" s="92" t="s">
        <v>744</v>
      </c>
      <c r="C160" s="159"/>
      <c r="D160" s="160"/>
      <c r="F160" s="171" t="str">
        <f t="shared" si="2"/>
        <v/>
      </c>
      <c r="G160" s="171" t="str">
        <f t="shared" si="3"/>
        <v/>
      </c>
    </row>
    <row r="161" spans="1:7" outlineLevel="1" x14ac:dyDescent="0.25">
      <c r="A161" s="66" t="s">
        <v>1157</v>
      </c>
      <c r="B161" s="92" t="s">
        <v>746</v>
      </c>
      <c r="C161" s="159"/>
      <c r="D161" s="160"/>
      <c r="F161" s="171" t="str">
        <f t="shared" si="2"/>
        <v/>
      </c>
      <c r="G161" s="171" t="str">
        <f t="shared" si="3"/>
        <v/>
      </c>
    </row>
    <row r="162" spans="1:7" outlineLevel="1" x14ac:dyDescent="0.25">
      <c r="A162" s="66" t="s">
        <v>1158</v>
      </c>
      <c r="B162" s="92" t="s">
        <v>748</v>
      </c>
      <c r="C162" s="159"/>
      <c r="D162" s="160"/>
      <c r="F162" s="171" t="str">
        <f t="shared" si="2"/>
        <v/>
      </c>
      <c r="G162" s="171" t="str">
        <f t="shared" si="3"/>
        <v/>
      </c>
    </row>
    <row r="163" spans="1:7" outlineLevel="1" x14ac:dyDescent="0.25">
      <c r="A163" s="66" t="s">
        <v>1159</v>
      </c>
      <c r="B163" s="92" t="s">
        <v>750</v>
      </c>
      <c r="C163" s="159"/>
      <c r="D163" s="160"/>
      <c r="F163" s="171" t="str">
        <f t="shared" si="2"/>
        <v/>
      </c>
      <c r="G163" s="171" t="str">
        <f t="shared" si="3"/>
        <v/>
      </c>
    </row>
    <row r="164" spans="1:7" outlineLevel="1" x14ac:dyDescent="0.25">
      <c r="A164" s="66" t="s">
        <v>1160</v>
      </c>
      <c r="B164" s="92"/>
      <c r="F164" s="89"/>
      <c r="G164" s="89"/>
    </row>
    <row r="165" spans="1:7" outlineLevel="1" x14ac:dyDescent="0.25">
      <c r="A165" s="66" t="s">
        <v>1161</v>
      </c>
      <c r="B165" s="92"/>
      <c r="F165" s="89"/>
      <c r="G165" s="89"/>
    </row>
    <row r="166" spans="1:7" outlineLevel="1" x14ac:dyDescent="0.25">
      <c r="A166" s="66" t="s">
        <v>1162</v>
      </c>
      <c r="B166" s="92"/>
      <c r="F166" s="89"/>
      <c r="G166" s="89"/>
    </row>
    <row r="167" spans="1:7" ht="15" customHeight="1" x14ac:dyDescent="0.25">
      <c r="A167" s="83"/>
      <c r="B167" s="84" t="s">
        <v>1163</v>
      </c>
      <c r="C167" s="83" t="s">
        <v>687</v>
      </c>
      <c r="D167" s="83" t="s">
        <v>688</v>
      </c>
      <c r="E167" s="85"/>
      <c r="F167" s="83" t="s">
        <v>1017</v>
      </c>
      <c r="G167" s="83" t="s">
        <v>689</v>
      </c>
    </row>
    <row r="168" spans="1:7" x14ac:dyDescent="0.25">
      <c r="A168" s="66" t="s">
        <v>1164</v>
      </c>
      <c r="B168" s="66" t="s">
        <v>720</v>
      </c>
      <c r="C168" s="153" t="s">
        <v>119</v>
      </c>
      <c r="G168" s="66"/>
    </row>
    <row r="169" spans="1:7" x14ac:dyDescent="0.25">
      <c r="G169" s="66"/>
    </row>
    <row r="170" spans="1:7" x14ac:dyDescent="0.25">
      <c r="B170" s="81" t="s">
        <v>721</v>
      </c>
      <c r="G170" s="66"/>
    </row>
    <row r="171" spans="1:7" x14ac:dyDescent="0.25">
      <c r="A171" s="66" t="s">
        <v>1165</v>
      </c>
      <c r="B171" s="66" t="s">
        <v>723</v>
      </c>
      <c r="C171" s="159" t="s">
        <v>119</v>
      </c>
      <c r="D171" s="160" t="s">
        <v>119</v>
      </c>
      <c r="F171" s="171" t="str">
        <f>IF($C$179=0,"",IF(C171="[Mark as ND1 if not relevant]","",C171/$C$179))</f>
        <v/>
      </c>
      <c r="G171" s="171" t="str">
        <f>IF($D$179=0,"",IF(D171="[Mark as ND1 if not relevant]","",D171/$D$179))</f>
        <v/>
      </c>
    </row>
    <row r="172" spans="1:7" x14ac:dyDescent="0.25">
      <c r="A172" s="66" t="s">
        <v>1166</v>
      </c>
      <c r="B172" s="66" t="s">
        <v>725</v>
      </c>
      <c r="C172" s="159" t="s">
        <v>119</v>
      </c>
      <c r="D172" s="160" t="s">
        <v>119</v>
      </c>
      <c r="F172" s="171" t="str">
        <f t="shared" ref="F172:F178" si="4">IF($C$179=0,"",IF(C172="[Mark as ND1 if not relevant]","",C172/$C$179))</f>
        <v/>
      </c>
      <c r="G172" s="171" t="str">
        <f t="shared" ref="G172:G178" si="5">IF($D$179=0,"",IF(D172="[Mark as ND1 if not relevant]","",D172/$D$179))</f>
        <v/>
      </c>
    </row>
    <row r="173" spans="1:7" x14ac:dyDescent="0.25">
      <c r="A173" s="66" t="s">
        <v>1167</v>
      </c>
      <c r="B173" s="66" t="s">
        <v>727</v>
      </c>
      <c r="C173" s="159" t="s">
        <v>119</v>
      </c>
      <c r="D173" s="160" t="s">
        <v>119</v>
      </c>
      <c r="F173" s="171" t="str">
        <f t="shared" si="4"/>
        <v/>
      </c>
      <c r="G173" s="171" t="str">
        <f t="shared" si="5"/>
        <v/>
      </c>
    </row>
    <row r="174" spans="1:7" x14ac:dyDescent="0.25">
      <c r="A174" s="66" t="s">
        <v>1168</v>
      </c>
      <c r="B174" s="66" t="s">
        <v>729</v>
      </c>
      <c r="C174" s="159" t="s">
        <v>119</v>
      </c>
      <c r="D174" s="160" t="s">
        <v>119</v>
      </c>
      <c r="F174" s="171" t="str">
        <f t="shared" si="4"/>
        <v/>
      </c>
      <c r="G174" s="171" t="str">
        <f t="shared" si="5"/>
        <v/>
      </c>
    </row>
    <row r="175" spans="1:7" x14ac:dyDescent="0.25">
      <c r="A175" s="66" t="s">
        <v>1169</v>
      </c>
      <c r="B175" s="66" t="s">
        <v>731</v>
      </c>
      <c r="C175" s="159" t="s">
        <v>119</v>
      </c>
      <c r="D175" s="160" t="s">
        <v>119</v>
      </c>
      <c r="F175" s="171" t="str">
        <f t="shared" si="4"/>
        <v/>
      </c>
      <c r="G175" s="171" t="str">
        <f t="shared" si="5"/>
        <v/>
      </c>
    </row>
    <row r="176" spans="1:7" x14ac:dyDescent="0.25">
      <c r="A176" s="66" t="s">
        <v>1170</v>
      </c>
      <c r="B176" s="66" t="s">
        <v>733</v>
      </c>
      <c r="C176" s="159" t="s">
        <v>119</v>
      </c>
      <c r="D176" s="160" t="s">
        <v>119</v>
      </c>
      <c r="F176" s="171" t="str">
        <f t="shared" si="4"/>
        <v/>
      </c>
      <c r="G176" s="171" t="str">
        <f t="shared" si="5"/>
        <v/>
      </c>
    </row>
    <row r="177" spans="1:7" x14ac:dyDescent="0.25">
      <c r="A177" s="66" t="s">
        <v>1171</v>
      </c>
      <c r="B177" s="66" t="s">
        <v>735</v>
      </c>
      <c r="C177" s="159" t="s">
        <v>119</v>
      </c>
      <c r="D177" s="160" t="s">
        <v>119</v>
      </c>
      <c r="F177" s="171" t="str">
        <f t="shared" si="4"/>
        <v/>
      </c>
      <c r="G177" s="171" t="str">
        <f t="shared" si="5"/>
        <v/>
      </c>
    </row>
    <row r="178" spans="1:7" x14ac:dyDescent="0.25">
      <c r="A178" s="66" t="s">
        <v>1172</v>
      </c>
      <c r="B178" s="66" t="s">
        <v>737</v>
      </c>
      <c r="C178" s="159" t="s">
        <v>119</v>
      </c>
      <c r="D178" s="160" t="s">
        <v>119</v>
      </c>
      <c r="F178" s="171" t="str">
        <f t="shared" si="4"/>
        <v/>
      </c>
      <c r="G178" s="171" t="str">
        <f t="shared" si="5"/>
        <v/>
      </c>
    </row>
    <row r="179" spans="1:7" x14ac:dyDescent="0.25">
      <c r="A179" s="66" t="s">
        <v>1173</v>
      </c>
      <c r="B179" s="90" t="s">
        <v>149</v>
      </c>
      <c r="C179" s="159">
        <f>SUM(C171:C178)</f>
        <v>0</v>
      </c>
      <c r="D179" s="160">
        <f>SUM(D171:D178)</f>
        <v>0</v>
      </c>
      <c r="F179" s="153">
        <f>SUM(F171:F178)</f>
        <v>0</v>
      </c>
      <c r="G179" s="153">
        <f>SUM(G171:G178)</f>
        <v>0</v>
      </c>
    </row>
    <row r="180" spans="1:7" outlineLevel="1" x14ac:dyDescent="0.25">
      <c r="A180" s="66" t="s">
        <v>1174</v>
      </c>
      <c r="B180" s="92" t="s">
        <v>740</v>
      </c>
      <c r="C180" s="159"/>
      <c r="D180" s="160"/>
      <c r="F180" s="171" t="str">
        <f t="shared" ref="F180:F185" si="6">IF($C$179=0,"",IF(C180="[for completion]","",C180/$C$179))</f>
        <v/>
      </c>
      <c r="G180" s="171" t="str">
        <f t="shared" ref="G180:G185" si="7">IF($D$179=0,"",IF(D180="[for completion]","",D180/$D$179))</f>
        <v/>
      </c>
    </row>
    <row r="181" spans="1:7" outlineLevel="1" x14ac:dyDescent="0.25">
      <c r="A181" s="66" t="s">
        <v>1175</v>
      </c>
      <c r="B181" s="92" t="s">
        <v>742</v>
      </c>
      <c r="C181" s="159"/>
      <c r="D181" s="160"/>
      <c r="F181" s="171" t="str">
        <f t="shared" si="6"/>
        <v/>
      </c>
      <c r="G181" s="171" t="str">
        <f t="shared" si="7"/>
        <v/>
      </c>
    </row>
    <row r="182" spans="1:7" outlineLevel="1" x14ac:dyDescent="0.25">
      <c r="A182" s="66" t="s">
        <v>1176</v>
      </c>
      <c r="B182" s="92" t="s">
        <v>744</v>
      </c>
      <c r="C182" s="159"/>
      <c r="D182" s="160"/>
      <c r="F182" s="171" t="str">
        <f t="shared" si="6"/>
        <v/>
      </c>
      <c r="G182" s="171" t="str">
        <f t="shared" si="7"/>
        <v/>
      </c>
    </row>
    <row r="183" spans="1:7" outlineLevel="1" x14ac:dyDescent="0.25">
      <c r="A183" s="66" t="s">
        <v>1177</v>
      </c>
      <c r="B183" s="92" t="s">
        <v>746</v>
      </c>
      <c r="C183" s="159"/>
      <c r="D183" s="160"/>
      <c r="F183" s="171" t="str">
        <f t="shared" si="6"/>
        <v/>
      </c>
      <c r="G183" s="171" t="str">
        <f t="shared" si="7"/>
        <v/>
      </c>
    </row>
    <row r="184" spans="1:7" outlineLevel="1" x14ac:dyDescent="0.25">
      <c r="A184" s="66" t="s">
        <v>1178</v>
      </c>
      <c r="B184" s="92" t="s">
        <v>748</v>
      </c>
      <c r="C184" s="159"/>
      <c r="D184" s="160"/>
      <c r="F184" s="171" t="str">
        <f t="shared" si="6"/>
        <v/>
      </c>
      <c r="G184" s="171" t="str">
        <f t="shared" si="7"/>
        <v/>
      </c>
    </row>
    <row r="185" spans="1:7" outlineLevel="1" x14ac:dyDescent="0.25">
      <c r="A185" s="66" t="s">
        <v>1179</v>
      </c>
      <c r="B185" s="92" t="s">
        <v>750</v>
      </c>
      <c r="C185" s="159"/>
      <c r="D185" s="160"/>
      <c r="F185" s="171" t="str">
        <f t="shared" si="6"/>
        <v/>
      </c>
      <c r="G185" s="171" t="str">
        <f t="shared" si="7"/>
        <v/>
      </c>
    </row>
    <row r="186" spans="1:7" outlineLevel="1" x14ac:dyDescent="0.25">
      <c r="A186" s="66" t="s">
        <v>1180</v>
      </c>
      <c r="B186" s="92"/>
      <c r="F186" s="89"/>
      <c r="G186" s="89"/>
    </row>
    <row r="187" spans="1:7" outlineLevel="1" x14ac:dyDescent="0.25">
      <c r="A187" s="66" t="s">
        <v>1181</v>
      </c>
      <c r="B187" s="92"/>
      <c r="F187" s="89"/>
      <c r="G187" s="89"/>
    </row>
    <row r="188" spans="1:7" outlineLevel="1" x14ac:dyDescent="0.25">
      <c r="A188" s="66" t="s">
        <v>1182</v>
      </c>
      <c r="B188" s="92"/>
      <c r="F188" s="89"/>
      <c r="G188" s="89"/>
    </row>
    <row r="189" spans="1:7" ht="15" customHeight="1" x14ac:dyDescent="0.25">
      <c r="A189" s="83"/>
      <c r="B189" s="84" t="s">
        <v>1183</v>
      </c>
      <c r="C189" s="83" t="s">
        <v>1017</v>
      </c>
      <c r="D189" s="83"/>
      <c r="E189" s="85"/>
      <c r="F189" s="83"/>
      <c r="G189" s="83"/>
    </row>
    <row r="190" spans="1:7" x14ac:dyDescent="0.25">
      <c r="A190" s="66" t="s">
        <v>1184</v>
      </c>
      <c r="B190" s="81" t="s">
        <v>3320</v>
      </c>
      <c r="C190" s="153" t="s">
        <v>83</v>
      </c>
      <c r="E190" s="95"/>
      <c r="F190" s="95"/>
      <c r="G190" s="95"/>
    </row>
    <row r="191" spans="1:7" x14ac:dyDescent="0.25">
      <c r="A191" s="66" t="s">
        <v>1185</v>
      </c>
      <c r="B191" s="81" t="s">
        <v>3321</v>
      </c>
      <c r="C191" s="153" t="s">
        <v>83</v>
      </c>
      <c r="E191" s="95"/>
      <c r="F191" s="95"/>
      <c r="G191" s="95"/>
    </row>
    <row r="192" spans="1:7" x14ac:dyDescent="0.25">
      <c r="A192" s="66" t="s">
        <v>1186</v>
      </c>
      <c r="B192" s="81" t="s">
        <v>609</v>
      </c>
      <c r="C192" s="153" t="s">
        <v>83</v>
      </c>
      <c r="E192" s="95"/>
      <c r="F192" s="95"/>
      <c r="G192" s="95"/>
    </row>
    <row r="193" spans="1:7" x14ac:dyDescent="0.25">
      <c r="A193" s="66" t="s">
        <v>1187</v>
      </c>
      <c r="B193" s="81" t="s">
        <v>609</v>
      </c>
      <c r="C193" s="153" t="s">
        <v>83</v>
      </c>
      <c r="E193" s="95"/>
      <c r="F193" s="95"/>
      <c r="G193" s="95"/>
    </row>
    <row r="194" spans="1:7" x14ac:dyDescent="0.25">
      <c r="A194" s="66" t="s">
        <v>1188</v>
      </c>
      <c r="B194" s="81" t="s">
        <v>609</v>
      </c>
      <c r="C194" s="153" t="s">
        <v>83</v>
      </c>
      <c r="E194" s="95"/>
      <c r="F194" s="95"/>
      <c r="G194" s="95"/>
    </row>
    <row r="195" spans="1:7" x14ac:dyDescent="0.25">
      <c r="A195" s="66" t="s">
        <v>1189</v>
      </c>
      <c r="B195" s="140" t="s">
        <v>609</v>
      </c>
      <c r="C195" s="153" t="s">
        <v>83</v>
      </c>
      <c r="E195" s="95"/>
      <c r="F195" s="95"/>
      <c r="G195" s="95"/>
    </row>
    <row r="196" spans="1:7" x14ac:dyDescent="0.25">
      <c r="A196" s="66" t="s">
        <v>1190</v>
      </c>
      <c r="B196" s="81" t="s">
        <v>609</v>
      </c>
      <c r="C196" s="153" t="s">
        <v>83</v>
      </c>
      <c r="E196" s="95"/>
      <c r="F196" s="95"/>
      <c r="G196" s="95"/>
    </row>
    <row r="197" spans="1:7" x14ac:dyDescent="0.25">
      <c r="A197" s="66" t="s">
        <v>1191</v>
      </c>
      <c r="B197" s="81" t="s">
        <v>609</v>
      </c>
      <c r="C197" s="153" t="s">
        <v>83</v>
      </c>
      <c r="E197" s="95"/>
      <c r="F197" s="95"/>
    </row>
    <row r="198" spans="1:7" x14ac:dyDescent="0.25">
      <c r="A198" s="66" t="s">
        <v>1192</v>
      </c>
      <c r="B198" s="81" t="s">
        <v>609</v>
      </c>
      <c r="C198" s="153" t="s">
        <v>83</v>
      </c>
      <c r="E198" s="95"/>
      <c r="F198" s="95"/>
    </row>
    <row r="199" spans="1:7" x14ac:dyDescent="0.25">
      <c r="A199" s="66" t="s">
        <v>1193</v>
      </c>
      <c r="B199" s="81" t="s">
        <v>609</v>
      </c>
      <c r="C199" s="153" t="s">
        <v>83</v>
      </c>
      <c r="E199" s="95"/>
      <c r="F199" s="95"/>
    </row>
    <row r="200" spans="1:7" x14ac:dyDescent="0.25">
      <c r="A200" s="66" t="s">
        <v>1194</v>
      </c>
      <c r="B200" s="81" t="s">
        <v>609</v>
      </c>
      <c r="C200" s="153" t="s">
        <v>83</v>
      </c>
      <c r="E200" s="95"/>
      <c r="F200" s="95"/>
    </row>
    <row r="201" spans="1:7" x14ac:dyDescent="0.25">
      <c r="A201" s="66" t="s">
        <v>1195</v>
      </c>
      <c r="B201" s="81" t="s">
        <v>609</v>
      </c>
      <c r="C201" s="153" t="s">
        <v>83</v>
      </c>
      <c r="E201" s="95"/>
      <c r="F201" s="95"/>
    </row>
    <row r="202" spans="1:7" x14ac:dyDescent="0.25">
      <c r="A202" s="66" t="s">
        <v>1196</v>
      </c>
      <c r="B202" s="81" t="s">
        <v>609</v>
      </c>
      <c r="C202" s="153" t="s">
        <v>83</v>
      </c>
    </row>
    <row r="203" spans="1:7" x14ac:dyDescent="0.25">
      <c r="A203" s="66" t="s">
        <v>1197</v>
      </c>
      <c r="B203" s="81" t="s">
        <v>609</v>
      </c>
      <c r="C203" s="153" t="s">
        <v>83</v>
      </c>
    </row>
    <row r="204" spans="1:7" x14ac:dyDescent="0.25">
      <c r="A204" s="66" t="s">
        <v>1198</v>
      </c>
      <c r="B204" s="81" t="s">
        <v>609</v>
      </c>
      <c r="C204" s="153" t="s">
        <v>83</v>
      </c>
    </row>
    <row r="205" spans="1:7" x14ac:dyDescent="0.25">
      <c r="A205" s="66" t="s">
        <v>1199</v>
      </c>
      <c r="B205" s="81" t="s">
        <v>609</v>
      </c>
      <c r="C205" s="153" t="s">
        <v>83</v>
      </c>
    </row>
    <row r="206" spans="1:7" x14ac:dyDescent="0.25">
      <c r="A206" s="66" t="s">
        <v>1200</v>
      </c>
      <c r="B206" s="81" t="s">
        <v>609</v>
      </c>
      <c r="C206" s="153" t="s">
        <v>83</v>
      </c>
    </row>
    <row r="207" spans="1:7" outlineLevel="1" x14ac:dyDescent="0.25">
      <c r="A207" s="66" t="s">
        <v>1201</v>
      </c>
    </row>
    <row r="208" spans="1:7" outlineLevel="1" x14ac:dyDescent="0.25">
      <c r="A208" s="66" t="s">
        <v>1202</v>
      </c>
    </row>
    <row r="209" spans="1:1" outlineLevel="1" x14ac:dyDescent="0.25">
      <c r="A209" s="66" t="s">
        <v>1203</v>
      </c>
    </row>
    <row r="210" spans="1:1" outlineLevel="1" x14ac:dyDescent="0.25">
      <c r="A210" s="66" t="s">
        <v>1204</v>
      </c>
    </row>
    <row r="211" spans="1:1" outlineLevel="1" x14ac:dyDescent="0.25">
      <c r="A211" s="66" t="s">
        <v>1205</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32" type="noConversion"/>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403"/>
  <sheetViews>
    <sheetView topLeftCell="A28" zoomScale="80" zoomScaleNormal="80" workbookViewId="0">
      <selection activeCell="C52" sqref="C52"/>
    </sheetView>
  </sheetViews>
  <sheetFormatPr baseColWidth="10" defaultColWidth="11.42578125" defaultRowHeight="15" outlineLevelRow="1" x14ac:dyDescent="0.25"/>
  <cols>
    <col min="1" max="1" width="16.28515625" customWidth="1"/>
    <col min="2" max="2" width="89.85546875" style="66" bestFit="1" customWidth="1"/>
    <col min="3" max="3" width="134.7109375" style="2" customWidth="1"/>
    <col min="4" max="13" width="11.42578125" style="2"/>
  </cols>
  <sheetData>
    <row r="1" spans="1:13" s="158" customFormat="1" ht="31.5" x14ac:dyDescent="0.25">
      <c r="A1" s="156" t="s">
        <v>1206</v>
      </c>
      <c r="B1" s="156"/>
      <c r="C1" s="162" t="s">
        <v>1929</v>
      </c>
      <c r="D1" s="23"/>
      <c r="E1" s="23"/>
      <c r="F1" s="23"/>
      <c r="G1" s="23"/>
      <c r="H1" s="23"/>
      <c r="I1" s="23"/>
      <c r="J1" s="23"/>
      <c r="K1" s="23"/>
      <c r="L1" s="23"/>
      <c r="M1" s="23"/>
    </row>
    <row r="2" spans="1:13" x14ac:dyDescent="0.25">
      <c r="B2" s="64"/>
      <c r="C2" s="64"/>
    </row>
    <row r="3" spans="1:13" x14ac:dyDescent="0.25">
      <c r="A3" s="104" t="s">
        <v>1207</v>
      </c>
      <c r="B3" s="105"/>
      <c r="C3" s="64"/>
    </row>
    <row r="4" spans="1:13" x14ac:dyDescent="0.25">
      <c r="C4" s="64"/>
    </row>
    <row r="5" spans="1:13" ht="37.5" x14ac:dyDescent="0.25">
      <c r="A5" s="76" t="s">
        <v>81</v>
      </c>
      <c r="B5" s="76" t="s">
        <v>1208</v>
      </c>
      <c r="C5" s="106" t="s">
        <v>1449</v>
      </c>
    </row>
    <row r="6" spans="1:13" x14ac:dyDescent="0.25">
      <c r="A6" s="1" t="s">
        <v>1209</v>
      </c>
      <c r="B6" s="79" t="s">
        <v>1210</v>
      </c>
      <c r="C6" s="66" t="s">
        <v>83</v>
      </c>
    </row>
    <row r="7" spans="1:13" x14ac:dyDescent="0.25">
      <c r="A7" s="1" t="s">
        <v>1211</v>
      </c>
      <c r="B7" s="79" t="s">
        <v>1212</v>
      </c>
      <c r="C7" s="66" t="s">
        <v>83</v>
      </c>
    </row>
    <row r="8" spans="1:13" x14ac:dyDescent="0.25">
      <c r="A8" s="1" t="s">
        <v>1213</v>
      </c>
      <c r="B8" s="79" t="s">
        <v>1214</v>
      </c>
      <c r="C8" s="66" t="s">
        <v>83</v>
      </c>
    </row>
    <row r="9" spans="1:13" x14ac:dyDescent="0.25">
      <c r="A9" s="1" t="s">
        <v>1215</v>
      </c>
      <c r="B9" s="79" t="s">
        <v>1216</v>
      </c>
      <c r="C9" s="66" t="s">
        <v>83</v>
      </c>
    </row>
    <row r="10" spans="1:13" ht="44.25" customHeight="1" x14ac:dyDescent="0.25">
      <c r="A10" s="1" t="s">
        <v>1217</v>
      </c>
      <c r="B10" s="79" t="s">
        <v>1271</v>
      </c>
      <c r="C10" s="66" t="s">
        <v>83</v>
      </c>
    </row>
    <row r="11" spans="1:13" ht="54.75" customHeight="1" x14ac:dyDescent="0.25">
      <c r="A11" s="1" t="s">
        <v>1218</v>
      </c>
      <c r="B11" s="79" t="s">
        <v>1219</v>
      </c>
      <c r="C11" s="66" t="s">
        <v>83</v>
      </c>
    </row>
    <row r="12" spans="1:13" x14ac:dyDescent="0.25">
      <c r="A12" s="1" t="s">
        <v>1220</v>
      </c>
      <c r="B12" s="79" t="s">
        <v>1221</v>
      </c>
      <c r="C12" s="66" t="s">
        <v>83</v>
      </c>
    </row>
    <row r="13" spans="1:13" x14ac:dyDescent="0.25">
      <c r="A13" s="1" t="s">
        <v>1222</v>
      </c>
      <c r="B13" s="79" t="s">
        <v>1223</v>
      </c>
      <c r="C13" s="66"/>
    </row>
    <row r="14" spans="1:13" ht="30" x14ac:dyDescent="0.25">
      <c r="A14" s="1" t="s">
        <v>1224</v>
      </c>
      <c r="B14" s="79" t="s">
        <v>1225</v>
      </c>
      <c r="C14" s="66"/>
    </row>
    <row r="15" spans="1:13" x14ac:dyDescent="0.25">
      <c r="A15" s="1" t="s">
        <v>1226</v>
      </c>
      <c r="B15" s="79" t="s">
        <v>1227</v>
      </c>
      <c r="C15" s="66"/>
    </row>
    <row r="16" spans="1:13" ht="30" x14ac:dyDescent="0.25">
      <c r="A16" s="1" t="s">
        <v>1228</v>
      </c>
      <c r="B16" s="82" t="s">
        <v>1229</v>
      </c>
      <c r="C16" s="66" t="s">
        <v>83</v>
      </c>
    </row>
    <row r="17" spans="1:13" ht="30" customHeight="1" x14ac:dyDescent="0.25">
      <c r="A17" s="1" t="s">
        <v>1230</v>
      </c>
      <c r="B17" s="82" t="s">
        <v>1231</v>
      </c>
      <c r="C17" s="66" t="s">
        <v>83</v>
      </c>
    </row>
    <row r="18" spans="1:13" x14ac:dyDescent="0.25">
      <c r="A18" s="1" t="s">
        <v>1232</v>
      </c>
      <c r="B18" s="82" t="s">
        <v>1233</v>
      </c>
      <c r="C18" s="66" t="s">
        <v>83</v>
      </c>
    </row>
    <row r="19" spans="1:13" s="228" customFormat="1" x14ac:dyDescent="0.25">
      <c r="A19" s="184" t="s">
        <v>2380</v>
      </c>
      <c r="B19" s="79" t="s">
        <v>2443</v>
      </c>
      <c r="C19" s="245" t="s">
        <v>83</v>
      </c>
      <c r="D19" s="2"/>
      <c r="E19" s="2"/>
      <c r="F19" s="2"/>
      <c r="G19" s="2"/>
      <c r="H19" s="2"/>
      <c r="I19" s="2"/>
      <c r="J19" s="2"/>
    </row>
    <row r="20" spans="1:13" s="228" customFormat="1" x14ac:dyDescent="0.25">
      <c r="A20" s="184" t="s">
        <v>2381</v>
      </c>
      <c r="B20" s="79" t="s">
        <v>2444</v>
      </c>
      <c r="D20" s="2"/>
      <c r="E20" s="2"/>
      <c r="F20" s="2"/>
      <c r="G20" s="2"/>
      <c r="H20" s="2"/>
      <c r="I20" s="2"/>
      <c r="J20" s="2"/>
    </row>
    <row r="21" spans="1:13" s="228" customFormat="1" x14ac:dyDescent="0.25">
      <c r="A21" s="184" t="s">
        <v>2382</v>
      </c>
      <c r="B21" s="79" t="s">
        <v>2442</v>
      </c>
      <c r="C21" s="245" t="s">
        <v>83</v>
      </c>
      <c r="D21" s="2"/>
      <c r="E21" s="2"/>
      <c r="F21" s="2"/>
      <c r="G21" s="2"/>
      <c r="H21" s="2"/>
      <c r="I21" s="2"/>
      <c r="J21" s="2"/>
    </row>
    <row r="22" spans="1:13" s="228" customFormat="1" x14ac:dyDescent="0.25">
      <c r="A22" s="184" t="s">
        <v>2383</v>
      </c>
      <c r="B22" s="2"/>
      <c r="C22" s="2"/>
      <c r="D22" s="2"/>
      <c r="E22" s="2"/>
      <c r="F22" s="2"/>
      <c r="G22" s="2"/>
      <c r="H22" s="2"/>
      <c r="I22" s="2"/>
      <c r="J22" s="2"/>
    </row>
    <row r="23" spans="1:13" outlineLevel="1" x14ac:dyDescent="0.25">
      <c r="A23" s="1" t="s">
        <v>1234</v>
      </c>
      <c r="B23" s="80" t="s">
        <v>1235</v>
      </c>
      <c r="C23" s="66"/>
    </row>
    <row r="24" spans="1:13" outlineLevel="1" x14ac:dyDescent="0.25">
      <c r="A24" s="1" t="s">
        <v>1236</v>
      </c>
      <c r="B24" s="99"/>
      <c r="C24" s="66"/>
    </row>
    <row r="25" spans="1:13" outlineLevel="1" x14ac:dyDescent="0.25">
      <c r="A25" s="1" t="s">
        <v>1237</v>
      </c>
      <c r="B25" s="99"/>
      <c r="C25" s="66"/>
    </row>
    <row r="26" spans="1:13" outlineLevel="1" x14ac:dyDescent="0.25">
      <c r="A26" s="1" t="s">
        <v>1238</v>
      </c>
      <c r="B26" s="99"/>
      <c r="C26" s="66"/>
    </row>
    <row r="27" spans="1:13" outlineLevel="1" x14ac:dyDescent="0.25">
      <c r="A27" s="1" t="s">
        <v>1239</v>
      </c>
      <c r="B27" s="99"/>
      <c r="C27" s="66"/>
    </row>
    <row r="28" spans="1:13" s="228" customFormat="1" ht="18.75" outlineLevel="1" x14ac:dyDescent="0.25">
      <c r="A28" s="298"/>
      <c r="B28" s="291" t="s">
        <v>2445</v>
      </c>
      <c r="C28" s="106" t="s">
        <v>1449</v>
      </c>
      <c r="D28" s="2"/>
      <c r="E28" s="2"/>
      <c r="F28" s="2"/>
      <c r="G28" s="2"/>
      <c r="H28" s="2"/>
      <c r="I28" s="2"/>
      <c r="J28" s="2"/>
      <c r="K28" s="2"/>
      <c r="L28" s="2"/>
      <c r="M28" s="2"/>
    </row>
    <row r="29" spans="1:13" s="228" customFormat="1" outlineLevel="1" x14ac:dyDescent="0.25">
      <c r="A29" s="96" t="s">
        <v>1241</v>
      </c>
      <c r="B29" s="79" t="s">
        <v>2443</v>
      </c>
      <c r="C29" s="245" t="s">
        <v>83</v>
      </c>
      <c r="D29" s="2"/>
      <c r="E29" s="2"/>
      <c r="F29" s="2"/>
      <c r="G29" s="2"/>
      <c r="H29" s="2"/>
      <c r="I29" s="2"/>
      <c r="J29" s="2"/>
      <c r="K29" s="2"/>
      <c r="L29" s="2"/>
      <c r="M29" s="2"/>
    </row>
    <row r="30" spans="1:13" s="228" customFormat="1" outlineLevel="1" x14ac:dyDescent="0.25">
      <c r="A30" s="96" t="s">
        <v>1244</v>
      </c>
      <c r="B30" s="79" t="s">
        <v>2444</v>
      </c>
      <c r="C30" s="245" t="s">
        <v>83</v>
      </c>
      <c r="D30" s="2"/>
      <c r="E30" s="2"/>
      <c r="F30" s="2"/>
      <c r="G30" s="2"/>
      <c r="H30" s="2"/>
      <c r="I30" s="2"/>
      <c r="J30" s="2"/>
      <c r="K30" s="2"/>
      <c r="L30" s="2"/>
      <c r="M30" s="2"/>
    </row>
    <row r="31" spans="1:13" s="228" customFormat="1" outlineLevel="1" x14ac:dyDescent="0.25">
      <c r="A31" s="96" t="s">
        <v>1247</v>
      </c>
      <c r="B31" s="79" t="s">
        <v>2442</v>
      </c>
      <c r="C31" s="245" t="s">
        <v>83</v>
      </c>
      <c r="D31" s="2"/>
      <c r="E31" s="2"/>
      <c r="F31" s="2"/>
      <c r="G31" s="2"/>
      <c r="H31" s="2"/>
      <c r="I31" s="2"/>
      <c r="J31" s="2"/>
      <c r="K31" s="2"/>
      <c r="L31" s="2"/>
      <c r="M31" s="2"/>
    </row>
    <row r="32" spans="1:13" s="228" customFormat="1" outlineLevel="1" x14ac:dyDescent="0.25">
      <c r="A32" s="96" t="s">
        <v>1250</v>
      </c>
      <c r="B32" s="99"/>
      <c r="C32" s="245"/>
      <c r="D32" s="2"/>
      <c r="E32" s="2"/>
      <c r="F32" s="2"/>
      <c r="G32" s="2"/>
      <c r="H32" s="2"/>
      <c r="I32" s="2"/>
      <c r="J32" s="2"/>
      <c r="K32" s="2"/>
      <c r="L32" s="2"/>
      <c r="M32" s="2"/>
    </row>
    <row r="33" spans="1:13" s="228" customFormat="1" outlineLevel="1" x14ac:dyDescent="0.25">
      <c r="A33" s="96" t="s">
        <v>1251</v>
      </c>
      <c r="B33" s="99"/>
      <c r="C33" s="245"/>
      <c r="D33" s="2"/>
      <c r="E33" s="2"/>
      <c r="F33" s="2"/>
      <c r="G33" s="2"/>
      <c r="H33" s="2"/>
      <c r="I33" s="2"/>
      <c r="J33" s="2"/>
      <c r="K33" s="2"/>
      <c r="L33" s="2"/>
      <c r="M33" s="2"/>
    </row>
    <row r="34" spans="1:13" s="228" customFormat="1" outlineLevel="1" x14ac:dyDescent="0.25">
      <c r="A34" s="96" t="s">
        <v>1436</v>
      </c>
      <c r="B34" s="99"/>
      <c r="C34" s="245"/>
      <c r="D34" s="2"/>
      <c r="E34" s="2"/>
      <c r="F34" s="2"/>
      <c r="G34" s="2"/>
      <c r="H34" s="2"/>
      <c r="I34" s="2"/>
      <c r="J34" s="2"/>
      <c r="K34" s="2"/>
      <c r="L34" s="2"/>
      <c r="M34" s="2"/>
    </row>
    <row r="35" spans="1:13" s="228" customFormat="1" outlineLevel="1" x14ac:dyDescent="0.25">
      <c r="A35" s="96" t="s">
        <v>2456</v>
      </c>
      <c r="B35" s="99"/>
      <c r="C35" s="245"/>
      <c r="D35" s="2"/>
      <c r="E35" s="2"/>
      <c r="F35" s="2"/>
      <c r="G35" s="2"/>
      <c r="H35" s="2"/>
      <c r="I35" s="2"/>
      <c r="J35" s="2"/>
      <c r="K35" s="2"/>
      <c r="L35" s="2"/>
      <c r="M35" s="2"/>
    </row>
    <row r="36" spans="1:13" s="228" customFormat="1" outlineLevel="1" x14ac:dyDescent="0.25">
      <c r="A36" s="96" t="s">
        <v>2457</v>
      </c>
      <c r="B36" s="99"/>
      <c r="C36" s="245"/>
      <c r="D36" s="2"/>
      <c r="E36" s="2"/>
      <c r="F36" s="2"/>
      <c r="G36" s="2"/>
      <c r="H36" s="2"/>
      <c r="I36" s="2"/>
      <c r="J36" s="2"/>
      <c r="K36" s="2"/>
      <c r="L36" s="2"/>
      <c r="M36" s="2"/>
    </row>
    <row r="37" spans="1:13" s="228" customFormat="1" outlineLevel="1" x14ac:dyDescent="0.25">
      <c r="A37" s="96" t="s">
        <v>2458</v>
      </c>
      <c r="B37" s="99"/>
      <c r="C37" s="245"/>
      <c r="D37" s="2"/>
      <c r="E37" s="2"/>
      <c r="F37" s="2"/>
      <c r="G37" s="2"/>
      <c r="H37" s="2"/>
      <c r="I37" s="2"/>
      <c r="J37" s="2"/>
      <c r="K37" s="2"/>
      <c r="L37" s="2"/>
      <c r="M37" s="2"/>
    </row>
    <row r="38" spans="1:13" s="228" customFormat="1" outlineLevel="1" x14ac:dyDescent="0.25">
      <c r="A38" s="96" t="s">
        <v>2459</v>
      </c>
      <c r="B38" s="99"/>
      <c r="C38" s="245"/>
      <c r="D38" s="2"/>
      <c r="E38" s="2"/>
      <c r="F38" s="2"/>
      <c r="G38" s="2"/>
      <c r="H38" s="2"/>
      <c r="I38" s="2"/>
      <c r="J38" s="2"/>
      <c r="K38" s="2"/>
      <c r="L38" s="2"/>
      <c r="M38" s="2"/>
    </row>
    <row r="39" spans="1:13" s="228" customFormat="1" outlineLevel="1" x14ac:dyDescent="0.25">
      <c r="A39" s="96" t="s">
        <v>2460</v>
      </c>
      <c r="B39" s="99"/>
      <c r="C39" s="245"/>
      <c r="D39" s="2"/>
      <c r="E39" s="2"/>
      <c r="F39" s="2"/>
      <c r="G39" s="2"/>
      <c r="H39" s="2"/>
      <c r="I39" s="2"/>
      <c r="J39" s="2"/>
      <c r="K39" s="2"/>
      <c r="L39" s="2"/>
      <c r="M39" s="2"/>
    </row>
    <row r="40" spans="1:13" s="228" customFormat="1" outlineLevel="1" x14ac:dyDescent="0.25">
      <c r="A40" s="96" t="s">
        <v>2461</v>
      </c>
      <c r="B40" s="99"/>
      <c r="C40" s="245"/>
      <c r="D40" s="2"/>
      <c r="E40" s="2"/>
      <c r="F40" s="2"/>
      <c r="G40" s="2"/>
      <c r="H40" s="2"/>
      <c r="I40" s="2"/>
      <c r="J40" s="2"/>
      <c r="K40" s="2"/>
      <c r="L40" s="2"/>
      <c r="M40" s="2"/>
    </row>
    <row r="41" spans="1:13" s="228" customFormat="1" outlineLevel="1" x14ac:dyDescent="0.25">
      <c r="A41" s="96" t="s">
        <v>2462</v>
      </c>
      <c r="B41" s="99"/>
      <c r="C41" s="245"/>
      <c r="D41" s="2"/>
      <c r="E41" s="2"/>
      <c r="F41" s="2"/>
      <c r="G41" s="2"/>
      <c r="H41" s="2"/>
      <c r="I41" s="2"/>
      <c r="J41" s="2"/>
      <c r="K41" s="2"/>
      <c r="L41" s="2"/>
      <c r="M41" s="2"/>
    </row>
    <row r="42" spans="1:13" s="228" customFormat="1" outlineLevel="1" x14ac:dyDescent="0.25">
      <c r="A42" s="96" t="s">
        <v>2463</v>
      </c>
      <c r="B42" s="99"/>
      <c r="C42" s="245"/>
      <c r="D42" s="2"/>
      <c r="E42" s="2"/>
      <c r="F42" s="2"/>
      <c r="G42" s="2"/>
      <c r="H42" s="2"/>
      <c r="I42" s="2"/>
      <c r="J42" s="2"/>
      <c r="K42" s="2"/>
      <c r="L42" s="2"/>
      <c r="M42" s="2"/>
    </row>
    <row r="43" spans="1:13" s="228" customFormat="1" outlineLevel="1" x14ac:dyDescent="0.25">
      <c r="A43" s="96" t="s">
        <v>2464</v>
      </c>
      <c r="B43" s="99"/>
      <c r="C43" s="245"/>
      <c r="D43" s="2"/>
      <c r="E43" s="2"/>
      <c r="F43" s="2"/>
      <c r="G43" s="2"/>
      <c r="H43" s="2"/>
      <c r="I43" s="2"/>
      <c r="J43" s="2"/>
      <c r="K43" s="2"/>
      <c r="L43" s="2"/>
      <c r="M43" s="2"/>
    </row>
    <row r="44" spans="1:13" ht="18.75" x14ac:dyDescent="0.25">
      <c r="A44" s="76"/>
      <c r="B44" s="76" t="s">
        <v>2446</v>
      </c>
      <c r="C44" s="106" t="s">
        <v>1240</v>
      </c>
    </row>
    <row r="45" spans="1:13" x14ac:dyDescent="0.25">
      <c r="A45" s="1" t="s">
        <v>1252</v>
      </c>
      <c r="B45" s="82" t="s">
        <v>1242</v>
      </c>
      <c r="C45" s="66" t="s">
        <v>1243</v>
      </c>
    </row>
    <row r="46" spans="1:13" x14ac:dyDescent="0.25">
      <c r="A46" s="184" t="s">
        <v>2448</v>
      </c>
      <c r="B46" s="82" t="s">
        <v>1245</v>
      </c>
      <c r="C46" s="66" t="s">
        <v>1246</v>
      </c>
    </row>
    <row r="47" spans="1:13" x14ac:dyDescent="0.25">
      <c r="A47" s="184" t="s">
        <v>2449</v>
      </c>
      <c r="B47" s="82" t="s">
        <v>1248</v>
      </c>
      <c r="C47" s="66" t="s">
        <v>1249</v>
      </c>
    </row>
    <row r="48" spans="1:13" outlineLevel="1" x14ac:dyDescent="0.25">
      <c r="A48" s="1" t="s">
        <v>1254</v>
      </c>
      <c r="B48" s="81"/>
      <c r="C48" s="66"/>
    </row>
    <row r="49" spans="1:3" outlineLevel="1" x14ac:dyDescent="0.25">
      <c r="A49" s="184" t="s">
        <v>1255</v>
      </c>
      <c r="B49" s="81"/>
      <c r="C49" s="66"/>
    </row>
    <row r="50" spans="1:3" outlineLevel="1" x14ac:dyDescent="0.25">
      <c r="A50" s="184" t="s">
        <v>1256</v>
      </c>
      <c r="B50" s="82"/>
      <c r="C50" s="66"/>
    </row>
    <row r="51" spans="1:3" ht="18.75" x14ac:dyDescent="0.25">
      <c r="A51" s="76"/>
      <c r="B51" s="76" t="s">
        <v>2447</v>
      </c>
      <c r="C51" s="106" t="s">
        <v>1449</v>
      </c>
    </row>
    <row r="52" spans="1:3" ht="210" x14ac:dyDescent="0.25">
      <c r="A52" s="1" t="s">
        <v>2450</v>
      </c>
      <c r="B52" s="79" t="s">
        <v>1253</v>
      </c>
      <c r="C52" s="314" t="s">
        <v>2496</v>
      </c>
    </row>
    <row r="53" spans="1:3" x14ac:dyDescent="0.25">
      <c r="A53" s="1" t="s">
        <v>2451</v>
      </c>
      <c r="B53" s="81"/>
    </row>
    <row r="54" spans="1:3" x14ac:dyDescent="0.25">
      <c r="A54" s="184" t="s">
        <v>2452</v>
      </c>
      <c r="B54" s="81"/>
    </row>
    <row r="55" spans="1:3" x14ac:dyDescent="0.25">
      <c r="A55" s="184" t="s">
        <v>2453</v>
      </c>
      <c r="B55" s="81"/>
    </row>
    <row r="56" spans="1:3" x14ac:dyDescent="0.25">
      <c r="A56" s="184" t="s">
        <v>2454</v>
      </c>
      <c r="B56" s="81"/>
    </row>
    <row r="57" spans="1:3" x14ac:dyDescent="0.25">
      <c r="A57" s="184" t="s">
        <v>2455</v>
      </c>
      <c r="B57" s="81"/>
    </row>
    <row r="58" spans="1:3" x14ac:dyDescent="0.25">
      <c r="B58" s="81"/>
    </row>
    <row r="59" spans="1:3" x14ac:dyDescent="0.25">
      <c r="B59" s="81"/>
    </row>
    <row r="60" spans="1:3" x14ac:dyDescent="0.25">
      <c r="B60" s="81"/>
    </row>
    <row r="61" spans="1:3" x14ac:dyDescent="0.25">
      <c r="B61" s="81"/>
    </row>
    <row r="62" spans="1:3" x14ac:dyDescent="0.25">
      <c r="B62" s="81"/>
    </row>
    <row r="63" spans="1:3" x14ac:dyDescent="0.25">
      <c r="B63" s="81"/>
    </row>
    <row r="64" spans="1:3" x14ac:dyDescent="0.25">
      <c r="B64" s="81"/>
    </row>
    <row r="65" spans="2:2" x14ac:dyDescent="0.25">
      <c r="B65" s="81"/>
    </row>
    <row r="66" spans="2:2" x14ac:dyDescent="0.25">
      <c r="B66" s="81"/>
    </row>
    <row r="67" spans="2:2" x14ac:dyDescent="0.25">
      <c r="B67" s="81"/>
    </row>
    <row r="68" spans="2:2" x14ac:dyDescent="0.25">
      <c r="B68" s="81"/>
    </row>
    <row r="69" spans="2:2" x14ac:dyDescent="0.25">
      <c r="B69" s="81"/>
    </row>
    <row r="70" spans="2:2" x14ac:dyDescent="0.25">
      <c r="B70" s="81"/>
    </row>
    <row r="71" spans="2:2" x14ac:dyDescent="0.25">
      <c r="B71" s="81"/>
    </row>
    <row r="72" spans="2:2" x14ac:dyDescent="0.25">
      <c r="B72" s="81"/>
    </row>
    <row r="73" spans="2:2" x14ac:dyDescent="0.25">
      <c r="B73" s="81"/>
    </row>
    <row r="74" spans="2:2" x14ac:dyDescent="0.25">
      <c r="B74" s="81"/>
    </row>
    <row r="75" spans="2:2" x14ac:dyDescent="0.25">
      <c r="B75" s="81"/>
    </row>
    <row r="76" spans="2:2" x14ac:dyDescent="0.25">
      <c r="B76" s="81"/>
    </row>
    <row r="77" spans="2:2" x14ac:dyDescent="0.25">
      <c r="B77" s="81"/>
    </row>
    <row r="78" spans="2:2" x14ac:dyDescent="0.25">
      <c r="B78" s="81"/>
    </row>
    <row r="79" spans="2:2" x14ac:dyDescent="0.25">
      <c r="B79" s="81"/>
    </row>
    <row r="80" spans="2:2" x14ac:dyDescent="0.25">
      <c r="B80" s="81"/>
    </row>
    <row r="81" spans="2:2" x14ac:dyDescent="0.25">
      <c r="B81" s="81"/>
    </row>
    <row r="82" spans="2:2" x14ac:dyDescent="0.25">
      <c r="B82" s="81"/>
    </row>
    <row r="83" spans="2:2" x14ac:dyDescent="0.25">
      <c r="B83" s="81"/>
    </row>
    <row r="84" spans="2:2" x14ac:dyDescent="0.25">
      <c r="B84" s="81"/>
    </row>
    <row r="85" spans="2:2" x14ac:dyDescent="0.25">
      <c r="B85" s="81"/>
    </row>
    <row r="86" spans="2:2" x14ac:dyDescent="0.25">
      <c r="B86" s="81"/>
    </row>
    <row r="87" spans="2:2" x14ac:dyDescent="0.25">
      <c r="B87" s="81"/>
    </row>
    <row r="88" spans="2:2" x14ac:dyDescent="0.25">
      <c r="B88" s="81"/>
    </row>
    <row r="89" spans="2:2" x14ac:dyDescent="0.25">
      <c r="B89" s="81"/>
    </row>
    <row r="90" spans="2:2" x14ac:dyDescent="0.25">
      <c r="B90" s="81"/>
    </row>
    <row r="91" spans="2:2" x14ac:dyDescent="0.25">
      <c r="B91" s="81"/>
    </row>
    <row r="92" spans="2:2" x14ac:dyDescent="0.25">
      <c r="B92" s="81"/>
    </row>
    <row r="93" spans="2:2" x14ac:dyDescent="0.25">
      <c r="B93" s="81"/>
    </row>
    <row r="94" spans="2:2" x14ac:dyDescent="0.25">
      <c r="B94" s="81"/>
    </row>
    <row r="95" spans="2:2" x14ac:dyDescent="0.25">
      <c r="B95" s="81"/>
    </row>
    <row r="96" spans="2:2" x14ac:dyDescent="0.25">
      <c r="B96" s="81"/>
    </row>
    <row r="97" spans="2:2" x14ac:dyDescent="0.25">
      <c r="B97" s="81"/>
    </row>
    <row r="98" spans="2:2" x14ac:dyDescent="0.25">
      <c r="B98" s="81"/>
    </row>
    <row r="99" spans="2:2" x14ac:dyDescent="0.25">
      <c r="B99" s="81"/>
    </row>
    <row r="100" spans="2:2" x14ac:dyDescent="0.25">
      <c r="B100" s="81"/>
    </row>
    <row r="101" spans="2:2" x14ac:dyDescent="0.25">
      <c r="B101" s="81"/>
    </row>
    <row r="102" spans="2:2" x14ac:dyDescent="0.25">
      <c r="B102" s="81"/>
    </row>
    <row r="103" spans="2:2" x14ac:dyDescent="0.25">
      <c r="B103" s="64"/>
    </row>
    <row r="104" spans="2:2" x14ac:dyDescent="0.25">
      <c r="B104" s="64"/>
    </row>
    <row r="105" spans="2:2" x14ac:dyDescent="0.25">
      <c r="B105" s="64"/>
    </row>
    <row r="106" spans="2:2" x14ac:dyDescent="0.25">
      <c r="B106" s="64"/>
    </row>
    <row r="107" spans="2:2" x14ac:dyDescent="0.25">
      <c r="B107" s="64"/>
    </row>
    <row r="108" spans="2:2" x14ac:dyDescent="0.25">
      <c r="B108" s="64"/>
    </row>
    <row r="109" spans="2:2" x14ac:dyDescent="0.25">
      <c r="B109" s="64"/>
    </row>
    <row r="110" spans="2:2" x14ac:dyDescent="0.25">
      <c r="B110" s="64"/>
    </row>
    <row r="111" spans="2:2" x14ac:dyDescent="0.25">
      <c r="B111" s="64"/>
    </row>
    <row r="112" spans="2:2" x14ac:dyDescent="0.25">
      <c r="B112" s="64"/>
    </row>
    <row r="113" spans="2:2" x14ac:dyDescent="0.25">
      <c r="B113" s="81"/>
    </row>
    <row r="114" spans="2:2" x14ac:dyDescent="0.25">
      <c r="B114" s="81"/>
    </row>
    <row r="115" spans="2:2" x14ac:dyDescent="0.25">
      <c r="B115" s="81"/>
    </row>
    <row r="116" spans="2:2" x14ac:dyDescent="0.25">
      <c r="B116" s="81"/>
    </row>
    <row r="117" spans="2:2" x14ac:dyDescent="0.25">
      <c r="B117" s="81"/>
    </row>
    <row r="118" spans="2:2" x14ac:dyDescent="0.25">
      <c r="B118" s="81"/>
    </row>
    <row r="119" spans="2:2" x14ac:dyDescent="0.25">
      <c r="B119" s="81"/>
    </row>
    <row r="120" spans="2:2" x14ac:dyDescent="0.25">
      <c r="B120" s="81"/>
    </row>
    <row r="121" spans="2:2" x14ac:dyDescent="0.25">
      <c r="B121" s="62"/>
    </row>
    <row r="122" spans="2:2" x14ac:dyDescent="0.25">
      <c r="B122" s="81"/>
    </row>
    <row r="123" spans="2:2" x14ac:dyDescent="0.25">
      <c r="B123" s="81"/>
    </row>
    <row r="124" spans="2:2" x14ac:dyDescent="0.25">
      <c r="B124" s="81"/>
    </row>
    <row r="125" spans="2:2" x14ac:dyDescent="0.25">
      <c r="B125" s="81"/>
    </row>
    <row r="126" spans="2:2" x14ac:dyDescent="0.25">
      <c r="B126" s="81"/>
    </row>
    <row r="127" spans="2:2" x14ac:dyDescent="0.25">
      <c r="B127" s="81"/>
    </row>
    <row r="128" spans="2:2" x14ac:dyDescent="0.25">
      <c r="B128" s="81"/>
    </row>
    <row r="129" spans="2:2" x14ac:dyDescent="0.25">
      <c r="B129" s="81"/>
    </row>
    <row r="130" spans="2:2" x14ac:dyDescent="0.25">
      <c r="B130" s="81"/>
    </row>
    <row r="131" spans="2:2" x14ac:dyDescent="0.25">
      <c r="B131" s="81"/>
    </row>
    <row r="132" spans="2:2" x14ac:dyDescent="0.25">
      <c r="B132" s="81"/>
    </row>
    <row r="133" spans="2:2" x14ac:dyDescent="0.25">
      <c r="B133" s="81"/>
    </row>
    <row r="134" spans="2:2" x14ac:dyDescent="0.25">
      <c r="B134" s="81"/>
    </row>
    <row r="135" spans="2:2" x14ac:dyDescent="0.25">
      <c r="B135" s="81"/>
    </row>
    <row r="136" spans="2:2" x14ac:dyDescent="0.25">
      <c r="B136" s="81"/>
    </row>
    <row r="137" spans="2:2" x14ac:dyDescent="0.25">
      <c r="B137" s="81"/>
    </row>
    <row r="138" spans="2:2" x14ac:dyDescent="0.25">
      <c r="B138" s="81"/>
    </row>
    <row r="140" spans="2:2" x14ac:dyDescent="0.25">
      <c r="B140" s="81"/>
    </row>
    <row r="141" spans="2:2" x14ac:dyDescent="0.25">
      <c r="B141" s="81"/>
    </row>
    <row r="142" spans="2:2" x14ac:dyDescent="0.25">
      <c r="B142" s="81"/>
    </row>
    <row r="147" spans="2:2" x14ac:dyDescent="0.25">
      <c r="B147" s="72"/>
    </row>
    <row r="148" spans="2:2" x14ac:dyDescent="0.25">
      <c r="B148" s="107"/>
    </row>
    <row r="154" spans="2:2" x14ac:dyDescent="0.25">
      <c r="B154" s="82"/>
    </row>
    <row r="155" spans="2:2" x14ac:dyDescent="0.25">
      <c r="B155" s="81"/>
    </row>
    <row r="157" spans="2:2" x14ac:dyDescent="0.25">
      <c r="B157" s="81"/>
    </row>
    <row r="158" spans="2:2" x14ac:dyDescent="0.25">
      <c r="B158" s="81"/>
    </row>
    <row r="159" spans="2:2" x14ac:dyDescent="0.25">
      <c r="B159" s="81"/>
    </row>
    <row r="160" spans="2:2" x14ac:dyDescent="0.25">
      <c r="B160" s="81"/>
    </row>
    <row r="161" spans="2:2" x14ac:dyDescent="0.25">
      <c r="B161" s="81"/>
    </row>
    <row r="162" spans="2:2" x14ac:dyDescent="0.25">
      <c r="B162" s="81"/>
    </row>
    <row r="163" spans="2:2" x14ac:dyDescent="0.25">
      <c r="B163" s="81"/>
    </row>
    <row r="164" spans="2:2" x14ac:dyDescent="0.25">
      <c r="B164" s="81"/>
    </row>
    <row r="165" spans="2:2" x14ac:dyDescent="0.25">
      <c r="B165" s="81"/>
    </row>
    <row r="166" spans="2:2" x14ac:dyDescent="0.25">
      <c r="B166" s="81"/>
    </row>
    <row r="167" spans="2:2" x14ac:dyDescent="0.25">
      <c r="B167" s="81"/>
    </row>
    <row r="168" spans="2:2" x14ac:dyDescent="0.25">
      <c r="B168" s="81"/>
    </row>
    <row r="265" spans="2:2" x14ac:dyDescent="0.25">
      <c r="B265" s="79"/>
    </row>
    <row r="266" spans="2:2" x14ac:dyDescent="0.25">
      <c r="B266" s="81"/>
    </row>
    <row r="267" spans="2:2" x14ac:dyDescent="0.25">
      <c r="B267" s="81"/>
    </row>
    <row r="270" spans="2:2" x14ac:dyDescent="0.25">
      <c r="B270" s="81"/>
    </row>
    <row r="286" spans="2:2" x14ac:dyDescent="0.25">
      <c r="B286" s="79"/>
    </row>
    <row r="316" spans="2:2" x14ac:dyDescent="0.25">
      <c r="B316" s="72"/>
    </row>
    <row r="317" spans="2:2" x14ac:dyDescent="0.25">
      <c r="B317" s="81"/>
    </row>
    <row r="319" spans="2:2" x14ac:dyDescent="0.25">
      <c r="B319" s="81"/>
    </row>
    <row r="320" spans="2:2" x14ac:dyDescent="0.25">
      <c r="B320" s="81"/>
    </row>
    <row r="321" spans="2:2" x14ac:dyDescent="0.25">
      <c r="B321" s="81"/>
    </row>
    <row r="322" spans="2:2" x14ac:dyDescent="0.25">
      <c r="B322" s="81"/>
    </row>
    <row r="323" spans="2:2" x14ac:dyDescent="0.25">
      <c r="B323" s="81"/>
    </row>
    <row r="324" spans="2:2" x14ac:dyDescent="0.25">
      <c r="B324" s="81"/>
    </row>
    <row r="325" spans="2:2" x14ac:dyDescent="0.25">
      <c r="B325" s="81"/>
    </row>
    <row r="326" spans="2:2" x14ac:dyDescent="0.25">
      <c r="B326" s="81"/>
    </row>
    <row r="327" spans="2:2" x14ac:dyDescent="0.25">
      <c r="B327" s="81"/>
    </row>
    <row r="328" spans="2:2" x14ac:dyDescent="0.25">
      <c r="B328" s="81"/>
    </row>
    <row r="329" spans="2:2" x14ac:dyDescent="0.25">
      <c r="B329" s="81"/>
    </row>
    <row r="330" spans="2:2" x14ac:dyDescent="0.25">
      <c r="B330" s="81"/>
    </row>
    <row r="342" spans="2:2" x14ac:dyDescent="0.25">
      <c r="B342" s="81"/>
    </row>
    <row r="343" spans="2:2" x14ac:dyDescent="0.25">
      <c r="B343" s="81"/>
    </row>
    <row r="344" spans="2:2" x14ac:dyDescent="0.25">
      <c r="B344" s="81"/>
    </row>
    <row r="345" spans="2:2" x14ac:dyDescent="0.25">
      <c r="B345" s="81"/>
    </row>
    <row r="346" spans="2:2" x14ac:dyDescent="0.25">
      <c r="B346" s="81"/>
    </row>
    <row r="347" spans="2:2" x14ac:dyDescent="0.25">
      <c r="B347" s="81"/>
    </row>
    <row r="348" spans="2:2" x14ac:dyDescent="0.25">
      <c r="B348" s="81"/>
    </row>
    <row r="349" spans="2:2" x14ac:dyDescent="0.25">
      <c r="B349" s="81"/>
    </row>
    <row r="350" spans="2:2" x14ac:dyDescent="0.25">
      <c r="B350" s="81"/>
    </row>
    <row r="352" spans="2:2" x14ac:dyDescent="0.25">
      <c r="B352" s="81"/>
    </row>
    <row r="353" spans="2:2" x14ac:dyDescent="0.25">
      <c r="B353" s="81"/>
    </row>
    <row r="354" spans="2:2" x14ac:dyDescent="0.25">
      <c r="B354" s="81"/>
    </row>
    <row r="355" spans="2:2" x14ac:dyDescent="0.25">
      <c r="B355" s="81"/>
    </row>
    <row r="356" spans="2:2" x14ac:dyDescent="0.25">
      <c r="B356" s="81"/>
    </row>
    <row r="358" spans="2:2" x14ac:dyDescent="0.25">
      <c r="B358" s="81"/>
    </row>
    <row r="361" spans="2:2" x14ac:dyDescent="0.25">
      <c r="B361" s="81"/>
    </row>
    <row r="364" spans="2:2" x14ac:dyDescent="0.25">
      <c r="B364" s="81"/>
    </row>
    <row r="365" spans="2:2" x14ac:dyDescent="0.25">
      <c r="B365" s="81"/>
    </row>
    <row r="366" spans="2:2" x14ac:dyDescent="0.25">
      <c r="B366" s="81"/>
    </row>
    <row r="367" spans="2:2" x14ac:dyDescent="0.25">
      <c r="B367" s="81"/>
    </row>
    <row r="368" spans="2:2" x14ac:dyDescent="0.25">
      <c r="B368" s="81"/>
    </row>
    <row r="369" spans="2:2" x14ac:dyDescent="0.25">
      <c r="B369" s="81"/>
    </row>
    <row r="370" spans="2:2" x14ac:dyDescent="0.25">
      <c r="B370" s="81"/>
    </row>
    <row r="371" spans="2:2" x14ac:dyDescent="0.25">
      <c r="B371" s="81"/>
    </row>
    <row r="372" spans="2:2" x14ac:dyDescent="0.25">
      <c r="B372" s="81"/>
    </row>
    <row r="373" spans="2:2" x14ac:dyDescent="0.25">
      <c r="B373" s="81"/>
    </row>
    <row r="374" spans="2:2" x14ac:dyDescent="0.25">
      <c r="B374" s="81"/>
    </row>
    <row r="375" spans="2:2" x14ac:dyDescent="0.25">
      <c r="B375" s="81"/>
    </row>
    <row r="376" spans="2:2" x14ac:dyDescent="0.25">
      <c r="B376" s="81"/>
    </row>
    <row r="377" spans="2:2" x14ac:dyDescent="0.25">
      <c r="B377" s="81"/>
    </row>
    <row r="378" spans="2:2" x14ac:dyDescent="0.25">
      <c r="B378" s="81"/>
    </row>
    <row r="379" spans="2:2" x14ac:dyDescent="0.25">
      <c r="B379" s="81"/>
    </row>
    <row r="380" spans="2:2" x14ac:dyDescent="0.25">
      <c r="B380" s="81"/>
    </row>
    <row r="381" spans="2:2" x14ac:dyDescent="0.25">
      <c r="B381" s="81"/>
    </row>
    <row r="382" spans="2:2" x14ac:dyDescent="0.25">
      <c r="B382" s="81"/>
    </row>
    <row r="386" spans="2:2" x14ac:dyDescent="0.25">
      <c r="B386" s="72"/>
    </row>
    <row r="403" spans="2:2" x14ac:dyDescent="0.25">
      <c r="B403" s="108"/>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honeticPr fontId="3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320"/>
    <pageSetUpPr fitToPage="1"/>
  </sheetPr>
  <dimension ref="A1:AMK39"/>
  <sheetViews>
    <sheetView zoomScaleNormal="100" workbookViewId="0"/>
  </sheetViews>
  <sheetFormatPr baseColWidth="10" defaultColWidth="9.140625" defaultRowHeight="15" x14ac:dyDescent="0.25"/>
  <cols>
    <col min="1" max="1" width="46" style="319" customWidth="1"/>
    <col min="2" max="2" width="11.5703125" style="319" customWidth="1"/>
    <col min="3" max="3" width="15.7109375" style="401" customWidth="1"/>
    <col min="4" max="8" width="15.7109375" style="319" customWidth="1"/>
    <col min="9" max="9" width="16.7109375" style="319" customWidth="1"/>
    <col min="10" max="10" width="17.7109375" style="319" customWidth="1"/>
    <col min="11" max="11" width="27" style="319" customWidth="1"/>
    <col min="12" max="12" width="38.140625" style="319" customWidth="1"/>
    <col min="13" max="13" width="37.85546875" style="319" customWidth="1"/>
    <col min="14" max="1025" width="11.42578125" style="319" customWidth="1"/>
    <col min="1026" max="16384" width="9.140625" style="402"/>
  </cols>
  <sheetData>
    <row r="1" spans="1:12" ht="15.75" customHeight="1" thickBot="1" x14ac:dyDescent="0.3">
      <c r="A1" s="315" t="s">
        <v>2497</v>
      </c>
      <c r="B1" s="316" t="s">
        <v>2498</v>
      </c>
      <c r="C1" s="317"/>
      <c r="D1" s="316"/>
      <c r="E1" s="316"/>
      <c r="F1" s="316"/>
      <c r="G1" s="316"/>
      <c r="H1" s="318"/>
    </row>
    <row r="2" spans="1:12" ht="12.75" customHeight="1" x14ac:dyDescent="0.25">
      <c r="A2" s="320" t="s">
        <v>2499</v>
      </c>
      <c r="B2" s="321" t="s">
        <v>2500</v>
      </c>
      <c r="C2" s="322">
        <v>16754.591372999999</v>
      </c>
      <c r="D2" s="323" t="s">
        <v>2501</v>
      </c>
      <c r="E2" s="323"/>
      <c r="F2" s="323"/>
      <c r="G2" s="321" t="s">
        <v>2500</v>
      </c>
      <c r="H2" s="322">
        <v>16368.746182000001</v>
      </c>
      <c r="K2" s="324"/>
      <c r="L2" s="324"/>
    </row>
    <row r="3" spans="1:12" ht="15" customHeight="1" x14ac:dyDescent="0.25">
      <c r="A3" s="325" t="s">
        <v>2502</v>
      </c>
      <c r="B3" s="321" t="s">
        <v>2503</v>
      </c>
      <c r="C3" s="322">
        <v>4.9000000000000004</v>
      </c>
      <c r="D3" s="530" t="s">
        <v>2504</v>
      </c>
      <c r="E3" s="524"/>
      <c r="F3" s="524"/>
      <c r="G3" s="326" t="s">
        <v>2503</v>
      </c>
      <c r="H3" s="322">
        <v>5.4</v>
      </c>
      <c r="K3" s="327"/>
      <c r="L3" s="327"/>
    </row>
    <row r="4" spans="1:12" ht="15" customHeight="1" x14ac:dyDescent="0.25">
      <c r="A4" s="325" t="s">
        <v>2505</v>
      </c>
      <c r="B4" s="326" t="s">
        <v>2506</v>
      </c>
      <c r="C4" s="328">
        <v>100</v>
      </c>
      <c r="D4" s="530" t="s">
        <v>2507</v>
      </c>
      <c r="E4" s="524"/>
      <c r="F4" s="524"/>
      <c r="G4" s="321" t="s">
        <v>2508</v>
      </c>
      <c r="H4" s="328" t="s">
        <v>2509</v>
      </c>
      <c r="K4" s="329"/>
      <c r="L4" s="329"/>
    </row>
    <row r="5" spans="1:12" ht="15" customHeight="1" x14ac:dyDescent="0.25">
      <c r="A5" s="325" t="s">
        <v>2510</v>
      </c>
      <c r="B5" s="330"/>
      <c r="C5" s="328" t="s">
        <v>2511</v>
      </c>
      <c r="D5" s="530" t="s">
        <v>2512</v>
      </c>
      <c r="E5" s="524"/>
      <c r="F5" s="524"/>
      <c r="G5" s="326" t="s">
        <v>2513</v>
      </c>
      <c r="H5" s="331" t="s">
        <v>2514</v>
      </c>
      <c r="K5" s="329"/>
      <c r="L5" s="329"/>
    </row>
    <row r="6" spans="1:12" ht="15" customHeight="1" x14ac:dyDescent="0.25">
      <c r="A6" s="325" t="s">
        <v>2515</v>
      </c>
      <c r="B6" s="321" t="s">
        <v>2508</v>
      </c>
      <c r="C6" s="328" t="s">
        <v>2516</v>
      </c>
      <c r="D6" s="530" t="s">
        <v>2517</v>
      </c>
      <c r="E6" s="524"/>
      <c r="F6" s="524"/>
      <c r="G6" s="326" t="s">
        <v>2508</v>
      </c>
      <c r="H6" s="331" t="s">
        <v>2509</v>
      </c>
      <c r="K6" s="329"/>
      <c r="L6" s="329"/>
    </row>
    <row r="7" spans="1:12" ht="15" customHeight="1" thickBot="1" x14ac:dyDescent="0.3">
      <c r="A7" s="332" t="s">
        <v>2518</v>
      </c>
      <c r="B7" s="326" t="s">
        <v>2506</v>
      </c>
      <c r="C7" s="328" t="s">
        <v>2516</v>
      </c>
      <c r="D7" s="531" t="s">
        <v>2519</v>
      </c>
      <c r="E7" s="528"/>
      <c r="F7" s="528"/>
      <c r="G7" s="333" t="s">
        <v>2508</v>
      </c>
      <c r="H7" s="334" t="s">
        <v>2516</v>
      </c>
      <c r="K7" s="329"/>
      <c r="L7" s="329"/>
    </row>
    <row r="8" spans="1:12" ht="15" customHeight="1" thickBot="1" x14ac:dyDescent="0.3">
      <c r="A8" s="335" t="s">
        <v>2520</v>
      </c>
      <c r="B8" s="321" t="s">
        <v>2506</v>
      </c>
      <c r="C8" s="322">
        <v>2</v>
      </c>
      <c r="D8" s="336"/>
      <c r="E8" s="336"/>
      <c r="F8" s="336"/>
      <c r="G8" s="336"/>
      <c r="H8" s="336"/>
      <c r="K8" s="329"/>
      <c r="L8" s="329"/>
    </row>
    <row r="9" spans="1:12" ht="15" customHeight="1" thickBot="1" x14ac:dyDescent="0.3">
      <c r="A9" s="325" t="s">
        <v>2521</v>
      </c>
      <c r="B9" s="321" t="s">
        <v>2508</v>
      </c>
      <c r="C9" s="328" t="s">
        <v>2516</v>
      </c>
      <c r="D9" s="532" t="s">
        <v>2522</v>
      </c>
      <c r="E9" s="533"/>
      <c r="F9" s="533"/>
      <c r="G9" s="337" t="s">
        <v>2500</v>
      </c>
      <c r="H9" s="338">
        <v>3190.8772690000001</v>
      </c>
    </row>
    <row r="10" spans="1:12" ht="15" customHeight="1" thickBot="1" x14ac:dyDescent="0.3">
      <c r="A10" s="325" t="s">
        <v>2523</v>
      </c>
      <c r="B10" s="321" t="s">
        <v>2508</v>
      </c>
      <c r="C10" s="328" t="s">
        <v>2516</v>
      </c>
      <c r="D10" s="336"/>
      <c r="E10" s="336"/>
      <c r="F10" s="336"/>
      <c r="G10" s="336"/>
      <c r="H10" s="336"/>
    </row>
    <row r="11" spans="1:12" ht="15" customHeight="1" x14ac:dyDescent="0.25">
      <c r="A11" s="332" t="s">
        <v>2524</v>
      </c>
      <c r="B11" s="326" t="s">
        <v>2525</v>
      </c>
      <c r="C11" s="328" t="s">
        <v>2516</v>
      </c>
      <c r="D11" s="339"/>
      <c r="E11" s="340"/>
      <c r="F11" s="341" t="s">
        <v>2526</v>
      </c>
      <c r="G11" s="342" t="s">
        <v>486</v>
      </c>
      <c r="H11" s="343" t="s">
        <v>488</v>
      </c>
      <c r="I11" s="344"/>
      <c r="J11" s="345"/>
      <c r="K11" s="346"/>
    </row>
    <row r="12" spans="1:12" ht="15" customHeight="1" x14ac:dyDescent="0.25">
      <c r="A12" s="325" t="s">
        <v>2527</v>
      </c>
      <c r="B12" s="321" t="s">
        <v>2508</v>
      </c>
      <c r="C12" s="328" t="s">
        <v>2516</v>
      </c>
      <c r="D12" s="523" t="s">
        <v>2528</v>
      </c>
      <c r="E12" s="524"/>
      <c r="F12" s="525"/>
      <c r="G12" s="347">
        <v>835</v>
      </c>
      <c r="H12" s="348">
        <v>681</v>
      </c>
    </row>
    <row r="13" spans="1:12" ht="15" customHeight="1" thickBot="1" x14ac:dyDescent="0.3">
      <c r="A13" s="349" t="s">
        <v>2529</v>
      </c>
      <c r="B13" s="350" t="s">
        <v>2500</v>
      </c>
      <c r="C13" s="351">
        <v>9663.3631729999997</v>
      </c>
      <c r="D13" s="352" t="s">
        <v>2530</v>
      </c>
      <c r="E13" s="353"/>
      <c r="F13" s="354"/>
      <c r="G13" s="347">
        <v>840</v>
      </c>
      <c r="H13" s="348">
        <v>768</v>
      </c>
    </row>
    <row r="14" spans="1:12" ht="15" customHeight="1" thickBot="1" x14ac:dyDescent="0.3">
      <c r="A14" s="355" t="s">
        <v>2531</v>
      </c>
      <c r="B14" s="341" t="s">
        <v>2532</v>
      </c>
      <c r="C14" s="351">
        <v>0</v>
      </c>
      <c r="D14" s="526" t="s">
        <v>2533</v>
      </c>
      <c r="E14" s="524"/>
      <c r="F14" s="525"/>
      <c r="G14" s="347">
        <v>3555</v>
      </c>
      <c r="H14" s="348">
        <v>1557</v>
      </c>
      <c r="I14" s="356"/>
      <c r="J14" s="356"/>
    </row>
    <row r="15" spans="1:12" ht="19.5" customHeight="1" x14ac:dyDescent="0.25">
      <c r="A15" s="357" t="s">
        <v>2534</v>
      </c>
      <c r="B15" s="341"/>
      <c r="C15" s="358"/>
      <c r="D15" s="526" t="s">
        <v>2535</v>
      </c>
      <c r="E15" s="524"/>
      <c r="F15" s="525"/>
      <c r="G15" s="359">
        <v>6.7823070000000003</v>
      </c>
      <c r="H15" s="360"/>
    </row>
    <row r="16" spans="1:12" ht="15.75" customHeight="1" thickBot="1" x14ac:dyDescent="0.3">
      <c r="A16" s="361" t="s">
        <v>2536</v>
      </c>
      <c r="B16" s="321" t="s">
        <v>2500</v>
      </c>
      <c r="C16" s="362">
        <v>894</v>
      </c>
      <c r="D16" s="527" t="s">
        <v>2537</v>
      </c>
      <c r="E16" s="528"/>
      <c r="F16" s="529"/>
      <c r="G16" s="363">
        <v>5161.1733039999999</v>
      </c>
      <c r="H16" s="336"/>
    </row>
    <row r="17" spans="1:12" ht="12.75" customHeight="1" thickBot="1" x14ac:dyDescent="0.3">
      <c r="A17" s="364" t="s">
        <v>2538</v>
      </c>
      <c r="B17" s="350" t="s">
        <v>2500</v>
      </c>
      <c r="C17" s="365">
        <v>11</v>
      </c>
      <c r="D17" s="366"/>
      <c r="E17" s="366"/>
      <c r="F17" s="366"/>
      <c r="G17" s="366" t="s">
        <v>2526</v>
      </c>
      <c r="H17" s="336"/>
    </row>
    <row r="18" spans="1:12" ht="15" customHeight="1" x14ac:dyDescent="0.25">
      <c r="A18" s="355" t="s">
        <v>2539</v>
      </c>
      <c r="B18" s="341" t="s">
        <v>2540</v>
      </c>
      <c r="C18" s="367" t="str">
        <f>IF(C20&lt;&gt;0,"Y","N")</f>
        <v>N</v>
      </c>
      <c r="D18" s="368"/>
      <c r="E18" s="368"/>
      <c r="F18" s="368"/>
      <c r="G18" s="368"/>
      <c r="H18" s="360"/>
      <c r="I18" s="356"/>
      <c r="J18" s="356"/>
    </row>
    <row r="19" spans="1:12" ht="12.75" customHeight="1" x14ac:dyDescent="0.25">
      <c r="A19" s="325" t="s">
        <v>2541</v>
      </c>
      <c r="B19" s="321" t="s">
        <v>2542</v>
      </c>
      <c r="C19" s="369"/>
      <c r="D19" s="368"/>
      <c r="E19" s="368"/>
      <c r="F19" s="368"/>
      <c r="G19" s="368"/>
      <c r="H19" s="360"/>
    </row>
    <row r="20" spans="1:12" ht="12.75" customHeight="1" thickBot="1" x14ac:dyDescent="0.3">
      <c r="A20" s="364" t="s">
        <v>2543</v>
      </c>
      <c r="B20" s="350" t="s">
        <v>2500</v>
      </c>
      <c r="C20" s="370">
        <v>0</v>
      </c>
      <c r="D20" s="366"/>
      <c r="E20" s="366"/>
      <c r="F20" s="366"/>
      <c r="G20" s="368"/>
      <c r="H20" s="360"/>
      <c r="I20" s="356"/>
      <c r="J20" s="356"/>
    </row>
    <row r="21" spans="1:12" ht="15" customHeight="1" x14ac:dyDescent="0.25">
      <c r="A21" s="371" t="s">
        <v>2544</v>
      </c>
      <c r="B21" s="372" t="s">
        <v>2500</v>
      </c>
      <c r="C21" s="373" t="s">
        <v>2545</v>
      </c>
      <c r="D21" s="374" t="s">
        <v>2546</v>
      </c>
      <c r="E21" s="375"/>
      <c r="F21" s="375"/>
      <c r="G21" s="336"/>
      <c r="H21" s="336"/>
    </row>
    <row r="22" spans="1:12" ht="15" customHeight="1" x14ac:dyDescent="0.25">
      <c r="A22" s="376" t="s">
        <v>214</v>
      </c>
      <c r="B22" s="377"/>
      <c r="C22" s="378">
        <v>16368.746182000001</v>
      </c>
      <c r="D22" s="328">
        <v>16607.582899000001</v>
      </c>
      <c r="E22" s="375"/>
      <c r="F22" s="375"/>
      <c r="G22" s="336"/>
      <c r="H22" s="336"/>
    </row>
    <row r="23" spans="1:12" ht="12.75" customHeight="1" x14ac:dyDescent="0.25">
      <c r="A23" s="379" t="s">
        <v>1437</v>
      </c>
      <c r="B23" s="326"/>
      <c r="C23" s="378">
        <v>0</v>
      </c>
      <c r="D23" s="328">
        <v>0</v>
      </c>
      <c r="E23" s="380"/>
      <c r="F23" s="380"/>
      <c r="G23" s="381"/>
      <c r="H23" s="336"/>
    </row>
    <row r="24" spans="1:12" ht="12.75" customHeight="1" x14ac:dyDescent="0.25">
      <c r="A24" s="379" t="s">
        <v>1438</v>
      </c>
      <c r="B24" s="326"/>
      <c r="C24" s="378">
        <v>0</v>
      </c>
      <c r="D24" s="328">
        <v>0</v>
      </c>
      <c r="E24" s="380"/>
      <c r="F24" s="380"/>
      <c r="G24" s="366"/>
      <c r="H24" s="336"/>
    </row>
    <row r="25" spans="1:12" ht="12.75" customHeight="1" x14ac:dyDescent="0.25">
      <c r="A25" s="382" t="s">
        <v>1439</v>
      </c>
      <c r="B25" s="326"/>
      <c r="C25" s="378">
        <v>0</v>
      </c>
      <c r="D25" s="328">
        <v>56.314459000000006</v>
      </c>
      <c r="E25" s="380"/>
      <c r="F25" s="380"/>
      <c r="G25" s="383"/>
      <c r="H25" s="336"/>
    </row>
    <row r="26" spans="1:12" ht="15.75" customHeight="1" x14ac:dyDescent="0.25">
      <c r="A26" s="382" t="s">
        <v>225</v>
      </c>
      <c r="B26" s="326"/>
      <c r="C26" s="378">
        <v>0</v>
      </c>
      <c r="D26" s="328">
        <v>0</v>
      </c>
      <c r="E26" s="380"/>
      <c r="F26" s="380"/>
      <c r="G26" s="383"/>
      <c r="H26" s="336"/>
    </row>
    <row r="27" spans="1:12" ht="12.75" customHeight="1" x14ac:dyDescent="0.25">
      <c r="A27" s="382" t="s">
        <v>227</v>
      </c>
      <c r="B27" s="326"/>
      <c r="C27" s="378">
        <v>0</v>
      </c>
      <c r="D27" s="328">
        <v>0</v>
      </c>
      <c r="E27" s="380"/>
      <c r="F27" s="380"/>
      <c r="G27" s="383"/>
      <c r="H27" s="336"/>
    </row>
    <row r="28" spans="1:12" ht="12.75" customHeight="1" x14ac:dyDescent="0.25">
      <c r="A28" s="382" t="s">
        <v>1440</v>
      </c>
      <c r="B28" s="326"/>
      <c r="C28" s="378">
        <v>0</v>
      </c>
      <c r="D28" s="328">
        <v>90.694016000000005</v>
      </c>
      <c r="E28" s="380"/>
      <c r="F28" s="380"/>
      <c r="G28" s="383"/>
      <c r="H28" s="336"/>
    </row>
    <row r="29" spans="1:12" ht="12.75" customHeight="1" x14ac:dyDescent="0.25">
      <c r="A29" s="382" t="s">
        <v>229</v>
      </c>
      <c r="B29" s="326"/>
      <c r="C29" s="378">
        <v>0</v>
      </c>
      <c r="D29" s="328">
        <v>0</v>
      </c>
      <c r="E29" s="380"/>
      <c r="F29" s="380"/>
      <c r="G29" s="383" t="s">
        <v>2526</v>
      </c>
      <c r="H29" s="360"/>
      <c r="K29" s="356"/>
      <c r="L29" s="356"/>
    </row>
    <row r="30" spans="1:12" ht="15" customHeight="1" x14ac:dyDescent="0.25">
      <c r="A30" s="382" t="s">
        <v>1447</v>
      </c>
      <c r="B30" s="326"/>
      <c r="C30" s="378">
        <v>0</v>
      </c>
      <c r="D30" s="328">
        <v>0</v>
      </c>
      <c r="E30" s="380"/>
      <c r="F30" s="380"/>
      <c r="G30" s="384"/>
      <c r="H30" s="336"/>
      <c r="J30" s="344"/>
      <c r="K30" s="345"/>
    </row>
    <row r="31" spans="1:12" ht="12.75" customHeight="1" x14ac:dyDescent="0.25">
      <c r="A31" s="382" t="s">
        <v>218</v>
      </c>
      <c r="B31" s="326"/>
      <c r="C31" s="378">
        <v>0</v>
      </c>
      <c r="D31" s="328">
        <v>0</v>
      </c>
      <c r="E31" s="380"/>
      <c r="F31" s="380"/>
      <c r="G31" s="366"/>
      <c r="H31" s="336"/>
      <c r="J31" s="327"/>
      <c r="K31" s="345"/>
    </row>
    <row r="32" spans="1:12" ht="12.75" customHeight="1" x14ac:dyDescent="0.25">
      <c r="A32" s="382" t="s">
        <v>233</v>
      </c>
      <c r="B32" s="326"/>
      <c r="C32" s="378">
        <v>0</v>
      </c>
      <c r="D32" s="328">
        <v>0</v>
      </c>
      <c r="E32" s="380"/>
      <c r="F32" s="380"/>
      <c r="G32" s="366"/>
      <c r="H32" s="336"/>
    </row>
    <row r="33" spans="1:12" ht="12.75" customHeight="1" thickBot="1" x14ac:dyDescent="0.3">
      <c r="A33" s="385" t="s">
        <v>1441</v>
      </c>
      <c r="B33" s="333"/>
      <c r="C33" s="386">
        <v>0</v>
      </c>
      <c r="D33" s="351">
        <v>0</v>
      </c>
      <c r="E33" s="380"/>
      <c r="F33" s="380"/>
      <c r="G33" s="366"/>
      <c r="H33" s="336"/>
    </row>
    <row r="34" spans="1:12" ht="12.75" customHeight="1" x14ac:dyDescent="0.25">
      <c r="A34" s="387" t="s">
        <v>2547</v>
      </c>
      <c r="B34" s="388"/>
      <c r="C34" s="342" t="s">
        <v>2548</v>
      </c>
      <c r="D34" s="389" t="s">
        <v>2549</v>
      </c>
      <c r="E34" s="390" t="s">
        <v>2550</v>
      </c>
      <c r="F34" s="390" t="s">
        <v>2551</v>
      </c>
      <c r="G34" s="343" t="s">
        <v>2552</v>
      </c>
      <c r="H34" s="336"/>
    </row>
    <row r="35" spans="1:12" ht="12.75" customHeight="1" thickBot="1" x14ac:dyDescent="0.3">
      <c r="A35" s="391" t="s">
        <v>2553</v>
      </c>
      <c r="B35" s="392"/>
      <c r="C35" s="393"/>
      <c r="D35" s="393" t="s">
        <v>2554</v>
      </c>
      <c r="E35" s="393"/>
      <c r="F35" s="393"/>
      <c r="G35" s="393"/>
      <c r="H35" s="336"/>
    </row>
    <row r="36" spans="1:12" ht="15" customHeight="1" x14ac:dyDescent="0.25">
      <c r="A36" s="355" t="s">
        <v>2555</v>
      </c>
      <c r="B36" s="394"/>
      <c r="C36" s="395" t="s">
        <v>2556</v>
      </c>
      <c r="D36" s="395" t="s">
        <v>2557</v>
      </c>
      <c r="E36" s="396" t="s">
        <v>2558</v>
      </c>
      <c r="F36" s="396" t="s">
        <v>2559</v>
      </c>
      <c r="G36" s="397" t="s">
        <v>2560</v>
      </c>
      <c r="H36" s="336"/>
      <c r="K36" s="398"/>
    </row>
    <row r="37" spans="1:12" ht="12.75" customHeight="1" thickBot="1" x14ac:dyDescent="0.3">
      <c r="A37" s="399"/>
      <c r="B37" s="400" t="s">
        <v>2500</v>
      </c>
      <c r="C37" s="386">
        <v>230.849887</v>
      </c>
      <c r="D37" s="386">
        <v>275.76378299999999</v>
      </c>
      <c r="E37" s="386">
        <v>455.20469100000003</v>
      </c>
      <c r="F37" s="386">
        <v>932.63112799999999</v>
      </c>
      <c r="G37" s="386">
        <v>13955.141883</v>
      </c>
      <c r="H37" s="336"/>
    </row>
    <row r="38" spans="1:12" ht="19.5" customHeight="1" x14ac:dyDescent="0.25">
      <c r="A38" s="355" t="s">
        <v>2561</v>
      </c>
      <c r="B38" s="394"/>
      <c r="C38" s="395" t="s">
        <v>2562</v>
      </c>
      <c r="D38" s="395" t="s">
        <v>2563</v>
      </c>
      <c r="E38" s="396" t="s">
        <v>2564</v>
      </c>
      <c r="F38" s="396" t="s">
        <v>2565</v>
      </c>
      <c r="G38" s="396" t="s">
        <v>2566</v>
      </c>
      <c r="H38" s="397" t="s">
        <v>2567</v>
      </c>
      <c r="L38" s="356"/>
    </row>
    <row r="39" spans="1:12" ht="15" customHeight="1" thickBot="1" x14ac:dyDescent="0.3">
      <c r="A39" s="399"/>
      <c r="B39" s="400" t="s">
        <v>2500</v>
      </c>
      <c r="C39" s="378">
        <v>2761.9724799999999</v>
      </c>
      <c r="D39" s="378">
        <v>2172.273592</v>
      </c>
      <c r="E39" s="378">
        <v>2345.0449659999999</v>
      </c>
      <c r="F39" s="378">
        <v>4560.7907520000008</v>
      </c>
      <c r="G39" s="378">
        <v>3387.9403860000002</v>
      </c>
      <c r="H39" s="378">
        <v>621.56919800000003</v>
      </c>
    </row>
  </sheetData>
  <mergeCells count="10">
    <mergeCell ref="D12:F12"/>
    <mergeCell ref="D14:F14"/>
    <mergeCell ref="D15:F15"/>
    <mergeCell ref="D16:F16"/>
    <mergeCell ref="D3:F3"/>
    <mergeCell ref="D4:F4"/>
    <mergeCell ref="D5:F5"/>
    <mergeCell ref="D6:F6"/>
    <mergeCell ref="D7:F7"/>
    <mergeCell ref="D9:F9"/>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14</vt:i4>
      </vt:variant>
    </vt:vector>
  </HeadingPairs>
  <TitlesOfParts>
    <vt:vector size="30" baseType="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erweitertes vdp-Template</vt:lpstr>
      <vt:lpstr>extended vdp-Template</vt:lpstr>
      <vt:lpstr>E. Optional ECB-ECAIs data</vt:lpstr>
      <vt:lpstr>F1. Optional Sustainable M data</vt:lpstr>
      <vt:lpstr>Temp. Optional COVID 19 imp</vt:lpstr>
      <vt:lpstr>vdp-Glossar (D)</vt:lpstr>
      <vt:lpstr>vdp glossary (E) </vt:lpstr>
      <vt:lpstr>Disclaimer</vt:lpstr>
      <vt:lpstr>'A. HTT General'!Druckbereich</vt:lpstr>
      <vt:lpstr>'B1. HTT Mortgage Assets'!Druckbereich</vt:lpstr>
      <vt:lpstr>'B2. HTT Public Sector Assets'!Druckbereich</vt:lpstr>
      <vt:lpstr>'B3. HTT Shipping Assets'!Druckbereich</vt:lpstr>
      <vt:lpstr>'C. HTT Harmonised Glossary'!Druckbereich</vt:lpstr>
      <vt:lpstr>'Completion Instructions'!Druckbereich</vt:lpstr>
      <vt:lpstr>'E. Optional ECB-ECAIs data'!Druckbereich</vt:lpstr>
      <vt:lpstr>'erweitertes vdp-Template'!Druckbereich</vt:lpstr>
      <vt:lpstr>'extended vdp-Template'!Druckbereich</vt:lpstr>
      <vt:lpstr>FAQ!Druckbereich</vt:lpstr>
      <vt:lpstr>Introduction!Druckbereich</vt:lpstr>
      <vt:lpstr>FAQ!Drucktitel</vt:lpstr>
      <vt:lpstr>'vdp glossary (E) '!Drucktitel</vt:lpstr>
      <vt:lpstr>'vdp-Glossar (D)'!Drucktitel</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Maria Camilla Neubauer</cp:lastModifiedBy>
  <cp:lastPrinted>2016-05-20T08:25:54Z</cp:lastPrinted>
  <dcterms:created xsi:type="dcterms:W3CDTF">2016-04-21T08:07:20Z</dcterms:created>
  <dcterms:modified xsi:type="dcterms:W3CDTF">2021-08-03T12:46:19Z</dcterms:modified>
</cp:coreProperties>
</file>