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TR\Bereich\InvestorRelations\ESG-Bonds\2_Social Bonds\1_Reporting\2023\20231231_Reporting\"/>
    </mc:Choice>
  </mc:AlternateContent>
  <xr:revisionPtr revIDLastSave="0" documentId="13_ncr:1_{B053E7AB-41BE-47C4-BDF1-650900FF9D0E}" xr6:coauthVersionLast="36" xr6:coauthVersionMax="36" xr10:uidLastSave="{00000000-0000-0000-0000-000000000000}"/>
  <bookViews>
    <workbookView xWindow="0" yWindow="0" windowWidth="38400" windowHeight="15525" xr2:uid="{0CC4242A-7DC8-4DA1-96BC-3721B4CB056B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C32" i="1" l="1"/>
  <c r="D25" i="1" s="1"/>
  <c r="D30" i="1" l="1"/>
  <c r="D27" i="1"/>
  <c r="D26" i="1"/>
  <c r="D24" i="1"/>
  <c r="D31" i="1"/>
  <c r="D29" i="1"/>
  <c r="D28" i="1"/>
  <c r="D32" i="1" l="1"/>
  <c r="L19" i="1" l="1"/>
  <c r="J19" i="1"/>
  <c r="H19" i="1"/>
  <c r="J37" i="1" l="1"/>
  <c r="J38" i="1"/>
  <c r="J39" i="1"/>
  <c r="J40" i="1"/>
  <c r="J41" i="1"/>
  <c r="J43" i="1"/>
  <c r="J44" i="1"/>
  <c r="J45" i="1"/>
  <c r="J36" i="1"/>
  <c r="G37" i="1"/>
  <c r="G38" i="1"/>
  <c r="G39" i="1"/>
  <c r="G40" i="1"/>
  <c r="G41" i="1"/>
  <c r="G42" i="1"/>
  <c r="G43" i="1"/>
  <c r="G44" i="1"/>
  <c r="G45" i="1"/>
  <c r="G36" i="1"/>
  <c r="L20" i="1" l="1"/>
  <c r="J20" i="1"/>
  <c r="H20" i="1"/>
</calcChain>
</file>

<file path=xl/sharedStrings.xml><?xml version="1.0" encoding="utf-8"?>
<sst xmlns="http://schemas.openxmlformats.org/spreadsheetml/2006/main" count="71" uniqueCount="65">
  <si>
    <t>Further information: www.berlinhyp.de/en/investors/social-bonds</t>
  </si>
  <si>
    <t>UN SDGs: 1, 10, 11</t>
  </si>
  <si>
    <t>Project category: Affordable Housing</t>
  </si>
  <si>
    <t>Per</t>
  </si>
  <si>
    <t>Outstanding nominal amount in the Social Finance Portfolio</t>
  </si>
  <si>
    <t>No. of social housing units</t>
  </si>
  <si>
    <t>No. of estimated beneficiaries</t>
  </si>
  <si>
    <t>Maturity</t>
  </si>
  <si>
    <t>Rank</t>
  </si>
  <si>
    <t>ISIN</t>
  </si>
  <si>
    <t>Pfandbrief</t>
  </si>
  <si>
    <t>DE000BHY0SB0</t>
  </si>
  <si>
    <t>Type of borrower</t>
  </si>
  <si>
    <t>Berlin</t>
  </si>
  <si>
    <t>Dresden</t>
  </si>
  <si>
    <t>Germany</t>
  </si>
  <si>
    <t>Netherlands</t>
  </si>
  <si>
    <t>%</t>
  </si>
  <si>
    <t>Maturity Structure</t>
  </si>
  <si>
    <t>€ mn</t>
  </si>
  <si>
    <t>&lt;=0,5 year</t>
  </si>
  <si>
    <t>&gt;0,5 year and &lt;= 1 year</t>
  </si>
  <si>
    <t>&gt;2 years and &lt;= 3 years</t>
  </si>
  <si>
    <t>&gt;1 years and &lt;= 2 years</t>
  </si>
  <si>
    <t>&gt;4 years and &lt;= 5 years</t>
  </si>
  <si>
    <t>&gt;3 years and &lt;= 4 years</t>
  </si>
  <si>
    <t>&gt;5 years and &lt;= 10 years</t>
  </si>
  <si>
    <t>&gt;10 years</t>
  </si>
  <si>
    <t>Total</t>
  </si>
  <si>
    <t>Top 10 cities according to financing volume in the Social Finance Portfolio</t>
  </si>
  <si>
    <t>Essen</t>
  </si>
  <si>
    <t>Leipzig</t>
  </si>
  <si>
    <t>Dortmund</t>
  </si>
  <si>
    <t>Duisburg</t>
  </si>
  <si>
    <t>Düsseldorf</t>
  </si>
  <si>
    <t>No. of estimated beneficiaries per mn invested</t>
  </si>
  <si>
    <t>Number of Loans</t>
  </si>
  <si>
    <t>Avg. gross cold rent per appartment</t>
  </si>
  <si>
    <t>Rostock</t>
  </si>
  <si>
    <t>Rent level</t>
  </si>
  <si>
    <t>∆</t>
  </si>
  <si>
    <r>
      <t>Avg. gross cold rent per m</t>
    </r>
    <r>
      <rPr>
        <b/>
        <vertAlign val="superscript"/>
        <sz val="11"/>
        <color rgb="FFFFFFFF"/>
        <rFont val="Arial"/>
        <family val="2"/>
      </rPr>
      <t>2</t>
    </r>
  </si>
  <si>
    <r>
      <t>Avg. final energy demand in kWh/m</t>
    </r>
    <r>
      <rPr>
        <b/>
        <vertAlign val="superscript"/>
        <sz val="11"/>
        <color rgb="FFFFFFFF"/>
        <rFont val="Arial"/>
        <family val="2"/>
      </rPr>
      <t>2</t>
    </r>
    <r>
      <rPr>
        <b/>
        <sz val="11"/>
        <color rgb="FFFFFFFF"/>
        <rFont val="Arial"/>
        <family val="2"/>
      </rPr>
      <t>/a</t>
    </r>
  </si>
  <si>
    <t>Outstanding nominal amount in mortgage cover pool</t>
  </si>
  <si>
    <t>Allocation and Impact Reporting Data</t>
  </si>
  <si>
    <t>Avg. max. gross cold rent per appartment</t>
  </si>
  <si>
    <t>Financing volume in € mn</t>
  </si>
  <si>
    <t>Geographical distribution</t>
  </si>
  <si>
    <t>No. of square meters</t>
  </si>
  <si>
    <t>No. of square meters per mn invested</t>
  </si>
  <si>
    <t>all calculations refer to Social Bond eligible Assets, which are not part of the Green Building Portfolio</t>
  </si>
  <si>
    <t>Municipal housing companies</t>
  </si>
  <si>
    <t>Private housing companies</t>
  </si>
  <si>
    <t>Housing co-operatives</t>
  </si>
  <si>
    <t>No.  social housing units per mn invested</t>
  </si>
  <si>
    <t>Social Bond - Allocation and Impact Reporting Template</t>
  </si>
  <si>
    <t>Volume in € mn</t>
  </si>
  <si>
    <t>Total outstanding Social Bond Issuance in € mn</t>
  </si>
  <si>
    <t>DE000BHY0SP0</t>
  </si>
  <si>
    <t>DE000BHY0SC8</t>
  </si>
  <si>
    <t>München</t>
  </si>
  <si>
    <t>Köln</t>
  </si>
  <si>
    <r>
      <t>Avg. re-letting rents per m</t>
    </r>
    <r>
      <rPr>
        <vertAlign val="superscript"/>
        <sz val="11"/>
        <color theme="0"/>
        <rFont val="Arial"/>
        <family val="2"/>
      </rPr>
      <t>2</t>
    </r>
    <r>
      <rPr>
        <b/>
        <sz val="11"/>
        <color rgb="FFFFFFFF"/>
        <rFont val="Arial"/>
        <family val="2"/>
      </rPr>
      <t xml:space="preserve"> </t>
    </r>
    <r>
      <rPr>
        <sz val="11"/>
        <color rgb="FFFFFFFF"/>
        <rFont val="Arial"/>
        <family val="2"/>
      </rPr>
      <t>(Source: RIWIS 2023)</t>
    </r>
  </si>
  <si>
    <t>As of 31.12.2023</t>
  </si>
  <si>
    <t>Current Social Benchmark Bonds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</si>
</sst>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&quot;€&quot;_-;\-* #,##0\ &quot;€&quot;_-;_-* &quot;-&quot;??\ &quot;€&quot;_-;_-@_-"/>
    <numFmt numFmtId="167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7"/>
      <name val="Arial"/>
      <family val="2"/>
    </font>
    <font>
      <b/>
      <sz val="12"/>
      <color theme="7"/>
      <name val="Arial"/>
      <family val="2"/>
    </font>
    <font>
      <b/>
      <vertAlign val="superscript"/>
      <sz val="11"/>
      <color rgb="FFFFFFFF"/>
      <name val="Arial"/>
      <family val="2"/>
    </font>
    <font>
      <vertAlign val="superscript"/>
      <sz val="11"/>
      <color theme="0"/>
      <name val="Arial"/>
      <family val="2"/>
    </font>
    <font>
      <sz val="11"/>
      <color rgb="FFFFFFFF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4"/>
      </top>
      <bottom style="thin">
        <color theme="0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/>
      <right style="hair">
        <color theme="5"/>
      </right>
      <top/>
      <bottom style="thin">
        <color theme="4"/>
      </bottom>
      <diagonal/>
    </border>
    <border>
      <left style="thin">
        <color theme="4"/>
      </left>
      <right style="hair">
        <color theme="5"/>
      </right>
      <top/>
      <bottom/>
      <diagonal/>
    </border>
    <border>
      <left style="thin">
        <color theme="4"/>
      </left>
      <right style="hair">
        <color theme="5"/>
      </right>
      <top/>
      <bottom style="thin">
        <color theme="4"/>
      </bottom>
      <diagonal/>
    </border>
    <border>
      <left/>
      <right style="hair">
        <color theme="5"/>
      </right>
      <top/>
      <bottom/>
      <diagonal/>
    </border>
    <border>
      <left style="thin">
        <color theme="4"/>
      </left>
      <right style="hair">
        <color theme="5"/>
      </right>
      <top style="hair">
        <color theme="5"/>
      </top>
      <bottom style="thin">
        <color theme="4"/>
      </bottom>
      <diagonal/>
    </border>
    <border>
      <left/>
      <right style="hair">
        <color theme="5"/>
      </right>
      <top style="hair">
        <color theme="5"/>
      </top>
      <bottom style="thin">
        <color theme="4"/>
      </bottom>
      <diagonal/>
    </border>
    <border>
      <left/>
      <right style="thin">
        <color theme="4"/>
      </right>
      <top style="hair">
        <color theme="5"/>
      </top>
      <bottom style="thin">
        <color theme="4"/>
      </bottom>
      <diagonal/>
    </border>
    <border>
      <left style="thin">
        <color theme="4"/>
      </left>
      <right style="hair">
        <color theme="5"/>
      </right>
      <top style="hair">
        <color theme="5"/>
      </top>
      <bottom style="hair">
        <color theme="5"/>
      </bottom>
      <diagonal/>
    </border>
    <border>
      <left/>
      <right style="hair">
        <color theme="5"/>
      </right>
      <top style="hair">
        <color theme="5"/>
      </top>
      <bottom style="hair">
        <color theme="5"/>
      </bottom>
      <diagonal/>
    </border>
    <border>
      <left/>
      <right style="thin">
        <color theme="4"/>
      </right>
      <top style="hair">
        <color theme="5"/>
      </top>
      <bottom style="hair">
        <color theme="5"/>
      </bottom>
      <diagonal/>
    </border>
    <border>
      <left style="thin">
        <color theme="4"/>
      </left>
      <right style="hair">
        <color theme="5"/>
      </right>
      <top style="hair">
        <color theme="5"/>
      </top>
      <bottom style="thin">
        <color theme="5"/>
      </bottom>
      <diagonal/>
    </border>
    <border>
      <left/>
      <right style="hair">
        <color theme="5"/>
      </right>
      <top style="hair">
        <color theme="5"/>
      </top>
      <bottom style="thin">
        <color theme="5"/>
      </bottom>
      <diagonal/>
    </border>
    <border>
      <left/>
      <right/>
      <top style="hair">
        <color theme="5"/>
      </top>
      <bottom style="thin">
        <color theme="4"/>
      </bottom>
      <diagonal/>
    </border>
    <border>
      <left style="thin">
        <color theme="5"/>
      </left>
      <right style="hair">
        <color theme="5"/>
      </right>
      <top style="thin">
        <color theme="0"/>
      </top>
      <bottom/>
      <diagonal/>
    </border>
    <border>
      <left style="thin">
        <color theme="5"/>
      </left>
      <right style="hair">
        <color theme="5"/>
      </right>
      <top style="hair">
        <color theme="5"/>
      </top>
      <bottom style="thin">
        <color theme="4"/>
      </bottom>
      <diagonal/>
    </border>
    <border>
      <left style="hair">
        <color theme="5"/>
      </left>
      <right style="thin">
        <color theme="5"/>
      </right>
      <top/>
      <bottom/>
      <diagonal/>
    </border>
    <border>
      <left style="hair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hair">
        <color theme="5"/>
      </left>
      <right style="thin">
        <color theme="5"/>
      </right>
      <top style="hair">
        <color theme="5"/>
      </top>
      <bottom style="thin">
        <color theme="4"/>
      </bottom>
      <diagonal/>
    </border>
    <border>
      <left style="hair">
        <color theme="5"/>
      </left>
      <right style="hair">
        <color theme="5"/>
      </right>
      <top style="hair">
        <color theme="5"/>
      </top>
      <bottom style="thin">
        <color theme="4"/>
      </bottom>
      <diagonal/>
    </border>
    <border>
      <left style="hair">
        <color theme="9"/>
      </left>
      <right style="hair">
        <color theme="5"/>
      </right>
      <top style="hair">
        <color theme="9"/>
      </top>
      <bottom style="hair">
        <color theme="9"/>
      </bottom>
      <diagonal/>
    </border>
    <border>
      <left/>
      <right style="hair">
        <color theme="5"/>
      </right>
      <top style="hair">
        <color theme="9"/>
      </top>
      <bottom style="hair">
        <color theme="9"/>
      </bottom>
      <diagonal/>
    </border>
    <border>
      <left/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5"/>
      </left>
      <right style="hair">
        <color theme="5"/>
      </right>
      <top style="hair">
        <color theme="9"/>
      </top>
      <bottom style="hair">
        <color theme="5"/>
      </bottom>
      <diagonal/>
    </border>
    <border>
      <left style="hair">
        <color theme="5"/>
      </left>
      <right style="hair">
        <color theme="5"/>
      </right>
      <top style="thin">
        <color theme="0"/>
      </top>
      <bottom style="hair">
        <color theme="9"/>
      </bottom>
      <diagonal/>
    </border>
    <border>
      <left style="hair">
        <color theme="5"/>
      </left>
      <right style="thin">
        <color theme="5"/>
      </right>
      <top style="hair">
        <color theme="9"/>
      </top>
      <bottom style="hair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 style="hair">
        <color theme="5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5"/>
      </left>
      <right style="hair">
        <color theme="5"/>
      </right>
      <top/>
      <bottom style="thin">
        <color theme="4"/>
      </bottom>
      <diagonal/>
    </border>
    <border>
      <left style="hair">
        <color theme="9"/>
      </left>
      <right/>
      <top style="hair">
        <color theme="9"/>
      </top>
      <bottom style="hair">
        <color theme="9"/>
      </bottom>
      <diagonal/>
    </border>
    <border>
      <left style="thin">
        <color theme="5"/>
      </left>
      <right style="hair">
        <color theme="5"/>
      </right>
      <top style="hair">
        <color theme="9"/>
      </top>
      <bottom style="hair">
        <color theme="9"/>
      </bottom>
      <diagonal/>
    </border>
    <border>
      <left style="thin">
        <color theme="4"/>
      </left>
      <right/>
      <top/>
      <bottom/>
      <diagonal/>
    </border>
    <border>
      <left/>
      <right/>
      <top style="hair">
        <color theme="9"/>
      </top>
      <bottom style="hair">
        <color theme="9"/>
      </bottom>
      <diagonal/>
    </border>
    <border>
      <left/>
      <right style="hair">
        <color theme="5"/>
      </right>
      <top style="hair">
        <color theme="2"/>
      </top>
      <bottom style="hair">
        <color theme="2"/>
      </bottom>
      <diagonal/>
    </border>
    <border>
      <left style="thin">
        <color theme="4"/>
      </left>
      <right style="hair">
        <color theme="5"/>
      </right>
      <top style="hair">
        <color theme="2"/>
      </top>
      <bottom style="hair">
        <color theme="2"/>
      </bottom>
      <diagonal/>
    </border>
    <border>
      <left/>
      <right style="thin">
        <color theme="4"/>
      </right>
      <top style="hair">
        <color theme="2"/>
      </top>
      <bottom style="hair">
        <color theme="2"/>
      </bottom>
      <diagonal/>
    </border>
    <border>
      <left style="thin">
        <color theme="4"/>
      </left>
      <right style="hair">
        <color theme="5"/>
      </right>
      <top style="hair">
        <color theme="2"/>
      </top>
      <bottom style="thin">
        <color theme="4"/>
      </bottom>
      <diagonal/>
    </border>
    <border>
      <left/>
      <right style="hair">
        <color theme="5"/>
      </right>
      <top style="hair">
        <color theme="2"/>
      </top>
      <bottom style="thin">
        <color theme="4"/>
      </bottom>
      <diagonal/>
    </border>
    <border>
      <left/>
      <right style="thin">
        <color theme="4"/>
      </right>
      <top style="hair">
        <color theme="2"/>
      </top>
      <bottom style="thin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3" applyFont="1"/>
    <xf numFmtId="0" fontId="7" fillId="0" borderId="0" xfId="0" applyFont="1"/>
    <xf numFmtId="0" fontId="8" fillId="0" borderId="0" xfId="0" applyFont="1"/>
    <xf numFmtId="0" fontId="12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44" fontId="2" fillId="0" borderId="0" xfId="2" applyFont="1" applyBorder="1"/>
    <xf numFmtId="43" fontId="2" fillId="0" borderId="0" xfId="1" applyFont="1" applyBorder="1"/>
    <xf numFmtId="44" fontId="2" fillId="0" borderId="4" xfId="2" applyFont="1" applyBorder="1"/>
    <xf numFmtId="9" fontId="2" fillId="0" borderId="4" xfId="3" applyFont="1" applyBorder="1"/>
    <xf numFmtId="9" fontId="6" fillId="0" borderId="5" xfId="3" applyFont="1" applyBorder="1"/>
    <xf numFmtId="0" fontId="2" fillId="2" borderId="4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4" fontId="2" fillId="0" borderId="14" xfId="2" applyFont="1" applyBorder="1"/>
    <xf numFmtId="1" fontId="2" fillId="0" borderId="14" xfId="2" applyNumberFormat="1" applyFont="1" applyBorder="1"/>
    <xf numFmtId="43" fontId="2" fillId="0" borderId="14" xfId="1" applyFont="1" applyBorder="1"/>
    <xf numFmtId="0" fontId="2" fillId="0" borderId="12" xfId="0" applyFont="1" applyBorder="1"/>
    <xf numFmtId="0" fontId="6" fillId="0" borderId="13" xfId="0" applyFont="1" applyBorder="1"/>
    <xf numFmtId="44" fontId="6" fillId="0" borderId="11" xfId="2" applyFont="1" applyBorder="1"/>
    <xf numFmtId="14" fontId="2" fillId="2" borderId="12" xfId="0" applyNumberFormat="1" applyFont="1" applyFill="1" applyBorder="1"/>
    <xf numFmtId="0" fontId="2" fillId="2" borderId="14" xfId="0" applyFont="1" applyFill="1" applyBorder="1"/>
    <xf numFmtId="14" fontId="2" fillId="0" borderId="15" xfId="0" applyNumberFormat="1" applyFont="1" applyBorder="1" applyAlignment="1">
      <alignment horizontal="center" vertical="center" wrapText="1"/>
    </xf>
    <xf numFmtId="44" fontId="2" fillId="0" borderId="16" xfId="2" applyFont="1" applyBorder="1"/>
    <xf numFmtId="1" fontId="2" fillId="0" borderId="16" xfId="2" applyNumberFormat="1" applyFont="1" applyBorder="1"/>
    <xf numFmtId="43" fontId="2" fillId="0" borderId="16" xfId="1" applyFont="1" applyBorder="1"/>
    <xf numFmtId="0" fontId="2" fillId="0" borderId="18" xfId="0" applyFont="1" applyBorder="1"/>
    <xf numFmtId="44" fontId="2" fillId="0" borderId="19" xfId="2" applyFont="1" applyBorder="1"/>
    <xf numFmtId="1" fontId="2" fillId="0" borderId="19" xfId="2" applyNumberFormat="1" applyFont="1" applyBorder="1"/>
    <xf numFmtId="9" fontId="2" fillId="0" borderId="20" xfId="3" applyFont="1" applyBorder="1"/>
    <xf numFmtId="0" fontId="2" fillId="0" borderId="15" xfId="0" applyFont="1" applyBorder="1"/>
    <xf numFmtId="9" fontId="2" fillId="0" borderId="17" xfId="3" applyFont="1" applyBorder="1"/>
    <xf numFmtId="0" fontId="2" fillId="0" borderId="21" xfId="0" applyFont="1" applyBorder="1"/>
    <xf numFmtId="44" fontId="2" fillId="0" borderId="22" xfId="2" applyFont="1" applyBorder="1"/>
    <xf numFmtId="43" fontId="2" fillId="0" borderId="23" xfId="1" applyFont="1" applyBorder="1"/>
    <xf numFmtId="44" fontId="2" fillId="0" borderId="24" xfId="2" applyFont="1" applyBorder="1"/>
    <xf numFmtId="44" fontId="2" fillId="0" borderId="25" xfId="2" applyFont="1" applyBorder="1"/>
    <xf numFmtId="9" fontId="2" fillId="0" borderId="26" xfId="3" applyFont="1" applyBorder="1"/>
    <xf numFmtId="9" fontId="2" fillId="0" borderId="27" xfId="3" applyFont="1" applyBorder="1"/>
    <xf numFmtId="9" fontId="2" fillId="0" borderId="28" xfId="3" applyFont="1" applyBorder="1"/>
    <xf numFmtId="0" fontId="2" fillId="0" borderId="0" xfId="0" applyFont="1" applyBorder="1"/>
    <xf numFmtId="14" fontId="2" fillId="0" borderId="0" xfId="0" applyNumberFormat="1" applyFont="1" applyBorder="1"/>
    <xf numFmtId="3" fontId="4" fillId="2" borderId="14" xfId="0" applyNumberFormat="1" applyFont="1" applyFill="1" applyBorder="1"/>
    <xf numFmtId="14" fontId="2" fillId="0" borderId="30" xfId="0" applyNumberFormat="1" applyFont="1" applyBorder="1" applyAlignment="1">
      <alignment horizontal="center" vertical="center" wrapText="1"/>
    </xf>
    <xf numFmtId="1" fontId="2" fillId="0" borderId="31" xfId="2" applyNumberFormat="1" applyFont="1" applyBorder="1"/>
    <xf numFmtId="43" fontId="2" fillId="0" borderId="31" xfId="1" applyFont="1" applyBorder="1"/>
    <xf numFmtId="43" fontId="2" fillId="0" borderId="34" xfId="1" applyFont="1" applyBorder="1"/>
    <xf numFmtId="44" fontId="2" fillId="0" borderId="34" xfId="2" applyFont="1" applyBorder="1"/>
    <xf numFmtId="43" fontId="2" fillId="0" borderId="35" xfId="1" applyFont="1" applyBorder="1"/>
    <xf numFmtId="0" fontId="3" fillId="3" borderId="36" xfId="0" applyFont="1" applyFill="1" applyBorder="1" applyAlignment="1">
      <alignment horizontal="center" vertical="center" wrapText="1"/>
    </xf>
    <xf numFmtId="44" fontId="2" fillId="0" borderId="37" xfId="2" applyFont="1" applyBorder="1"/>
    <xf numFmtId="44" fontId="2" fillId="0" borderId="30" xfId="2" applyFont="1" applyBorder="1"/>
    <xf numFmtId="44" fontId="2" fillId="0" borderId="32" xfId="2" applyFont="1" applyBorder="1"/>
    <xf numFmtId="44" fontId="2" fillId="0" borderId="38" xfId="2" applyFont="1" applyBorder="1"/>
    <xf numFmtId="44" fontId="2" fillId="0" borderId="39" xfId="2" applyFont="1" applyBorder="1"/>
    <xf numFmtId="44" fontId="2" fillId="0" borderId="5" xfId="2" applyFont="1" applyBorder="1"/>
    <xf numFmtId="44" fontId="2" fillId="0" borderId="40" xfId="2" applyFont="1" applyBorder="1"/>
    <xf numFmtId="44" fontId="2" fillId="0" borderId="41" xfId="2" applyFont="1" applyBorder="1"/>
    <xf numFmtId="44" fontId="2" fillId="0" borderId="43" xfId="2" applyFont="1" applyBorder="1"/>
    <xf numFmtId="0" fontId="2" fillId="0" borderId="42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5" fontId="2" fillId="0" borderId="31" xfId="2" applyNumberFormat="1" applyFont="1" applyBorder="1"/>
    <xf numFmtId="165" fontId="2" fillId="0" borderId="14" xfId="2" applyNumberFormat="1" applyFont="1" applyBorder="1"/>
    <xf numFmtId="165" fontId="2" fillId="0" borderId="16" xfId="2" applyNumberFormat="1" applyFont="1" applyBorder="1"/>
    <xf numFmtId="165" fontId="2" fillId="0" borderId="29" xfId="2" applyNumberFormat="1" applyFont="1" applyBorder="1"/>
    <xf numFmtId="167" fontId="2" fillId="0" borderId="31" xfId="1" applyNumberFormat="1" applyFont="1" applyBorder="1"/>
    <xf numFmtId="167" fontId="2" fillId="0" borderId="14" xfId="1" applyNumberFormat="1" applyFont="1" applyBorder="1"/>
    <xf numFmtId="167" fontId="2" fillId="0" borderId="16" xfId="1" applyNumberFormat="1" applyFont="1" applyBorder="1"/>
    <xf numFmtId="167" fontId="2" fillId="0" borderId="32" xfId="1" applyNumberFormat="1" applyFont="1" applyBorder="1"/>
    <xf numFmtId="167" fontId="2" fillId="0" borderId="33" xfId="1" applyNumberFormat="1" applyFont="1" applyBorder="1"/>
    <xf numFmtId="0" fontId="2" fillId="0" borderId="44" xfId="0" applyFont="1" applyBorder="1"/>
    <xf numFmtId="14" fontId="2" fillId="0" borderId="44" xfId="0" applyNumberFormat="1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14" fontId="2" fillId="0" borderId="48" xfId="0" applyNumberFormat="1" applyFont="1" applyBorder="1"/>
    <xf numFmtId="0" fontId="2" fillId="0" borderId="49" xfId="0" applyFont="1" applyBorder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142875</xdr:rowOff>
    </xdr:from>
    <xdr:to>
      <xdr:col>1</xdr:col>
      <xdr:colOff>1851436</xdr:colOff>
      <xdr:row>4</xdr:row>
      <xdr:rowOff>34290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56CC6B4-E308-41AF-8BAE-A3FE498CE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3375"/>
          <a:ext cx="1796191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203491</xdr:colOff>
      <xdr:row>0</xdr:row>
      <xdr:rowOff>169330</xdr:rowOff>
    </xdr:from>
    <xdr:to>
      <xdr:col>5</xdr:col>
      <xdr:colOff>22262</xdr:colOff>
      <xdr:row>5</xdr:row>
      <xdr:rowOff>18413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473E32-4FA6-4F90-8ADF-F32DC4F80E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024324" y="169330"/>
          <a:ext cx="1063795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sign2">
  <a:themeElements>
    <a:clrScheme name="© Berlin Hyp">
      <a:dk1>
        <a:sysClr val="windowText" lastClr="000000"/>
      </a:dk1>
      <a:lt1>
        <a:sysClr val="window" lastClr="FFFFFF"/>
      </a:lt1>
      <a:dk2>
        <a:srgbClr val="6C838F"/>
      </a:dk2>
      <a:lt2>
        <a:srgbClr val="C8D3D9"/>
      </a:lt2>
      <a:accent1>
        <a:srgbClr val="FF0000"/>
      </a:accent1>
      <a:accent2>
        <a:srgbClr val="6C838F"/>
      </a:accent2>
      <a:accent3>
        <a:srgbClr val="C8D3D9"/>
      </a:accent3>
      <a:accent4>
        <a:srgbClr val="525C61"/>
      </a:accent4>
      <a:accent5>
        <a:srgbClr val="FFCC00"/>
      </a:accent5>
      <a:accent6>
        <a:srgbClr val="339966"/>
      </a:accent6>
      <a:hlink>
        <a:srgbClr val="748D99"/>
      </a:hlink>
      <a:folHlink>
        <a:srgbClr val="C5D1D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7D2F-7338-4DFA-BEA6-2979EB827C06}">
  <dimension ref="B2:U66"/>
  <sheetViews>
    <sheetView showGridLines="0" tabSelected="1" zoomScale="90" zoomScaleNormal="90" workbookViewId="0">
      <selection activeCell="K41" sqref="K41"/>
    </sheetView>
  </sheetViews>
  <sheetFormatPr baseColWidth="10" defaultColWidth="11.42578125" defaultRowHeight="14.25" x14ac:dyDescent="0.2"/>
  <cols>
    <col min="1" max="1" width="2.85546875" style="4" customWidth="1"/>
    <col min="2" max="2" width="47" style="4" customWidth="1"/>
    <col min="3" max="20" width="18.7109375" style="4" customWidth="1"/>
    <col min="21" max="16384" width="11.42578125" style="4"/>
  </cols>
  <sheetData>
    <row r="2" spans="2:20" x14ac:dyDescent="0.2">
      <c r="B2" s="2"/>
      <c r="C2" s="2"/>
      <c r="D2" s="2"/>
      <c r="E2" s="2"/>
      <c r="F2" s="3"/>
      <c r="H2" s="1"/>
    </row>
    <row r="3" spans="2:20" x14ac:dyDescent="0.2">
      <c r="B3" s="2"/>
      <c r="C3" s="2"/>
      <c r="D3" s="2"/>
      <c r="E3" s="2"/>
      <c r="F3" s="3"/>
    </row>
    <row r="4" spans="2:20" x14ac:dyDescent="0.2">
      <c r="B4" s="2"/>
      <c r="C4" s="2"/>
      <c r="D4" s="2"/>
      <c r="E4" s="2"/>
      <c r="F4" s="3"/>
    </row>
    <row r="5" spans="2:20" x14ac:dyDescent="0.2">
      <c r="B5" s="2"/>
      <c r="C5" s="2"/>
      <c r="D5" s="2"/>
      <c r="E5" s="2"/>
      <c r="F5" s="3"/>
    </row>
    <row r="6" spans="2:20" ht="15.75" x14ac:dyDescent="0.25">
      <c r="B6" s="11" t="s">
        <v>55</v>
      </c>
      <c r="C6" s="2"/>
      <c r="D6" s="2"/>
      <c r="E6" s="2"/>
      <c r="F6" s="3"/>
    </row>
    <row r="7" spans="2:20" ht="15.75" x14ac:dyDescent="0.25">
      <c r="B7" s="11" t="s">
        <v>63</v>
      </c>
      <c r="C7" s="2"/>
      <c r="D7" s="2"/>
      <c r="E7" s="2"/>
      <c r="F7" s="3"/>
    </row>
    <row r="8" spans="2:20" ht="15.75" x14ac:dyDescent="0.25">
      <c r="B8" s="11"/>
      <c r="C8" s="2"/>
      <c r="D8" s="2"/>
      <c r="E8" s="2"/>
      <c r="F8" s="3"/>
    </row>
    <row r="9" spans="2:20" ht="15.75" x14ac:dyDescent="0.25">
      <c r="B9" s="11" t="s">
        <v>2</v>
      </c>
      <c r="C9" s="2"/>
      <c r="D9" s="2"/>
      <c r="E9" s="2"/>
      <c r="F9" s="3"/>
    </row>
    <row r="10" spans="2:20" ht="15.75" x14ac:dyDescent="0.25">
      <c r="B10" s="11" t="s">
        <v>1</v>
      </c>
      <c r="C10" s="2"/>
      <c r="D10" s="2"/>
      <c r="E10" s="2"/>
      <c r="F10" s="3"/>
    </row>
    <row r="11" spans="2:20" ht="15.75" x14ac:dyDescent="0.25">
      <c r="B11" s="11"/>
      <c r="C11" s="2"/>
      <c r="D11" s="2"/>
      <c r="E11" s="2"/>
      <c r="F11" s="3"/>
    </row>
    <row r="12" spans="2:20" ht="15.75" x14ac:dyDescent="0.25">
      <c r="B12" s="11" t="s">
        <v>0</v>
      </c>
      <c r="C12" s="2"/>
      <c r="D12" s="2"/>
      <c r="E12" s="2"/>
      <c r="F12" s="3"/>
    </row>
    <row r="14" spans="2:20" ht="15.75" x14ac:dyDescent="0.25">
      <c r="B14" s="10" t="s">
        <v>44</v>
      </c>
    </row>
    <row r="15" spans="2:20" x14ac:dyDescent="0.2">
      <c r="B15" s="4" t="s">
        <v>50</v>
      </c>
    </row>
    <row r="16" spans="2:20" ht="19.5" customHeight="1" x14ac:dyDescent="0.2">
      <c r="P16" s="72" t="s">
        <v>12</v>
      </c>
      <c r="Q16" s="73"/>
      <c r="R16" s="74"/>
      <c r="S16" s="72" t="s">
        <v>47</v>
      </c>
      <c r="T16" s="74"/>
    </row>
    <row r="17" spans="2:21" s="7" customFormat="1" ht="99" customHeight="1" x14ac:dyDescent="0.25">
      <c r="B17" s="22" t="s">
        <v>3</v>
      </c>
      <c r="C17" s="23" t="s">
        <v>57</v>
      </c>
      <c r="D17" s="23" t="s">
        <v>36</v>
      </c>
      <c r="E17" s="23" t="s">
        <v>4</v>
      </c>
      <c r="F17" s="23" t="s">
        <v>43</v>
      </c>
      <c r="G17" s="23" t="s">
        <v>5</v>
      </c>
      <c r="H17" s="23" t="s">
        <v>54</v>
      </c>
      <c r="I17" s="23" t="s">
        <v>48</v>
      </c>
      <c r="J17" s="23" t="s">
        <v>49</v>
      </c>
      <c r="K17" s="20" t="s">
        <v>6</v>
      </c>
      <c r="L17" s="20" t="s">
        <v>35</v>
      </c>
      <c r="M17" s="20" t="s">
        <v>41</v>
      </c>
      <c r="N17" s="20" t="s">
        <v>37</v>
      </c>
      <c r="O17" s="20" t="s">
        <v>42</v>
      </c>
      <c r="P17" s="61" t="s">
        <v>52</v>
      </c>
      <c r="Q17" s="61" t="s">
        <v>51</v>
      </c>
      <c r="R17" s="21" t="s">
        <v>53</v>
      </c>
      <c r="S17" s="21" t="s">
        <v>15</v>
      </c>
      <c r="T17" s="19" t="s">
        <v>16</v>
      </c>
    </row>
    <row r="18" spans="2:21" x14ac:dyDescent="0.2">
      <c r="B18" s="55">
        <v>45291</v>
      </c>
      <c r="C18" s="75">
        <v>1750</v>
      </c>
      <c r="D18" s="56">
        <v>1273</v>
      </c>
      <c r="E18" s="75">
        <v>2918.06</v>
      </c>
      <c r="F18" s="75">
        <v>2797.77</v>
      </c>
      <c r="G18" s="57">
        <v>100859</v>
      </c>
      <c r="H18" s="57">
        <v>34.56</v>
      </c>
      <c r="I18" s="79">
        <v>6186084.3600000003</v>
      </c>
      <c r="J18" s="82">
        <v>2119.9299999999998</v>
      </c>
      <c r="K18" s="80">
        <v>250720</v>
      </c>
      <c r="L18" s="58">
        <v>85.92</v>
      </c>
      <c r="M18" s="59">
        <v>7.9</v>
      </c>
      <c r="N18" s="59">
        <v>499.01</v>
      </c>
      <c r="O18" s="14">
        <v>102.51</v>
      </c>
      <c r="P18" s="63">
        <v>2157.3200000000002</v>
      </c>
      <c r="Q18" s="64">
        <v>678.85</v>
      </c>
      <c r="R18" s="13">
        <v>81.89</v>
      </c>
      <c r="S18" s="47">
        <v>2862.91</v>
      </c>
      <c r="T18" s="15">
        <v>55.15</v>
      </c>
    </row>
    <row r="19" spans="2:21" x14ac:dyDescent="0.2">
      <c r="B19" s="25">
        <v>44926</v>
      </c>
      <c r="C19" s="76">
        <v>750</v>
      </c>
      <c r="D19" s="27">
        <v>1313</v>
      </c>
      <c r="E19" s="76">
        <v>2792.902767132935</v>
      </c>
      <c r="F19" s="76">
        <v>2371.7984337850726</v>
      </c>
      <c r="G19" s="28">
        <v>99896</v>
      </c>
      <c r="H19" s="28">
        <f>G19/E19</f>
        <v>35.76780444188131</v>
      </c>
      <c r="I19" s="80">
        <v>6079345.8299999917</v>
      </c>
      <c r="J19" s="80">
        <f>I19/E19</f>
        <v>2176.712308621029</v>
      </c>
      <c r="K19" s="83">
        <v>243968</v>
      </c>
      <c r="L19" s="28">
        <f>K19/E19</f>
        <v>87.352844098631579</v>
      </c>
      <c r="M19" s="26">
        <v>7.3673053119982468</v>
      </c>
      <c r="N19" s="26">
        <v>463.59027684344852</v>
      </c>
      <c r="O19" s="60">
        <v>103.29171316940862</v>
      </c>
      <c r="P19" s="62">
        <v>2112.8243735257374</v>
      </c>
      <c r="Q19" s="13">
        <v>589.07918062728186</v>
      </c>
      <c r="R19" s="68">
        <v>90.999212979915953</v>
      </c>
      <c r="S19" s="69">
        <v>2737.6474981227616</v>
      </c>
      <c r="T19" s="70">
        <v>55.255269010174594</v>
      </c>
      <c r="U19" s="71"/>
    </row>
    <row r="20" spans="2:21" x14ac:dyDescent="0.2">
      <c r="B20" s="34">
        <v>44561</v>
      </c>
      <c r="C20" s="77">
        <v>0</v>
      </c>
      <c r="D20" s="36">
        <v>904</v>
      </c>
      <c r="E20" s="77">
        <v>2097.9249676371987</v>
      </c>
      <c r="F20" s="78">
        <v>1776.1725369147712</v>
      </c>
      <c r="G20" s="37">
        <v>72795</v>
      </c>
      <c r="H20" s="37">
        <f>G20/E20</f>
        <v>34.698571742527967</v>
      </c>
      <c r="I20" s="81">
        <v>4391531.7199999979</v>
      </c>
      <c r="J20" s="81">
        <f>I20/E20</f>
        <v>2093.2739672505963</v>
      </c>
      <c r="K20" s="81">
        <v>176560</v>
      </c>
      <c r="L20" s="37">
        <f>K20/E20</f>
        <v>84.159349225369013</v>
      </c>
      <c r="M20" s="35">
        <v>7.3963424946334424</v>
      </c>
      <c r="N20" s="35">
        <v>458.36689705116402</v>
      </c>
      <c r="O20" s="46">
        <v>100.20417331541145</v>
      </c>
      <c r="P20" s="48">
        <v>1388.1931096082992</v>
      </c>
      <c r="Q20" s="35">
        <v>616.06276382759359</v>
      </c>
      <c r="R20" s="65">
        <v>93.363635663937828</v>
      </c>
      <c r="S20" s="66">
        <v>1906.795608270613</v>
      </c>
      <c r="T20" s="67">
        <v>191.12935936658539</v>
      </c>
    </row>
    <row r="21" spans="2:21" x14ac:dyDescent="0.2">
      <c r="B21" s="6"/>
    </row>
    <row r="22" spans="2:21" x14ac:dyDescent="0.2">
      <c r="B22" s="5"/>
    </row>
    <row r="23" spans="2:21" ht="15" x14ac:dyDescent="0.2">
      <c r="B23" s="22" t="s">
        <v>18</v>
      </c>
      <c r="C23" s="23" t="s">
        <v>19</v>
      </c>
      <c r="D23" s="12" t="s">
        <v>17</v>
      </c>
      <c r="S23" s="8"/>
    </row>
    <row r="24" spans="2:21" x14ac:dyDescent="0.2">
      <c r="B24" s="38" t="s">
        <v>20</v>
      </c>
      <c r="C24" s="39">
        <v>21.90273295074239</v>
      </c>
      <c r="D24" s="41">
        <f>C24/C$32</f>
        <v>7.5059227537276106E-3</v>
      </c>
    </row>
    <row r="25" spans="2:21" x14ac:dyDescent="0.2">
      <c r="B25" s="38" t="s">
        <v>21</v>
      </c>
      <c r="C25" s="39">
        <v>107.54362833315679</v>
      </c>
      <c r="D25" s="41">
        <f t="shared" ref="D25:D31" si="0">C25/C$32</f>
        <v>3.685449522393535E-2</v>
      </c>
    </row>
    <row r="26" spans="2:21" x14ac:dyDescent="0.2">
      <c r="B26" s="38" t="s">
        <v>23</v>
      </c>
      <c r="C26" s="39">
        <v>268.4589106397795</v>
      </c>
      <c r="D26" s="41">
        <f t="shared" si="0"/>
        <v>9.1999105789387303E-2</v>
      </c>
    </row>
    <row r="27" spans="2:21" x14ac:dyDescent="0.2">
      <c r="B27" s="38" t="s">
        <v>22</v>
      </c>
      <c r="C27" s="39">
        <v>94.590982001338702</v>
      </c>
      <c r="D27" s="41">
        <f t="shared" si="0"/>
        <v>3.2415708382054757E-2</v>
      </c>
    </row>
    <row r="28" spans="2:21" x14ac:dyDescent="0.2">
      <c r="B28" s="38" t="s">
        <v>25</v>
      </c>
      <c r="C28" s="39">
        <v>283.73777670252832</v>
      </c>
      <c r="D28" s="41">
        <f t="shared" si="0"/>
        <v>9.7235072857490362E-2</v>
      </c>
    </row>
    <row r="29" spans="2:21" x14ac:dyDescent="0.2">
      <c r="B29" s="38" t="s">
        <v>24</v>
      </c>
      <c r="C29" s="39">
        <v>415.1062236289286</v>
      </c>
      <c r="D29" s="41">
        <f t="shared" si="0"/>
        <v>0.14225417696309486</v>
      </c>
    </row>
    <row r="30" spans="2:21" x14ac:dyDescent="0.2">
      <c r="B30" s="38" t="s">
        <v>26</v>
      </c>
      <c r="C30" s="39">
        <v>1446.0174491832388</v>
      </c>
      <c r="D30" s="41">
        <f t="shared" si="0"/>
        <v>0.49554068428450371</v>
      </c>
    </row>
    <row r="31" spans="2:21" x14ac:dyDescent="0.2">
      <c r="B31" s="44" t="s">
        <v>27</v>
      </c>
      <c r="C31" s="45">
        <v>280.70210088541319</v>
      </c>
      <c r="D31" s="41">
        <f t="shared" si="0"/>
        <v>9.6194766689311803E-2</v>
      </c>
    </row>
    <row r="32" spans="2:21" ht="15" x14ac:dyDescent="0.25">
      <c r="B32" s="30" t="s">
        <v>28</v>
      </c>
      <c r="C32" s="31">
        <f>E18</f>
        <v>2918.06</v>
      </c>
      <c r="D32" s="17">
        <f>SUM(D24:D31)</f>
        <v>0.99999993294350575</v>
      </c>
    </row>
    <row r="35" spans="2:10" ht="60.75" x14ac:dyDescent="0.2">
      <c r="B35" s="24" t="s">
        <v>29</v>
      </c>
      <c r="C35" s="23" t="s">
        <v>46</v>
      </c>
      <c r="D35" s="23" t="s">
        <v>39</v>
      </c>
      <c r="E35" s="23" t="s">
        <v>37</v>
      </c>
      <c r="F35" s="23" t="s">
        <v>45</v>
      </c>
      <c r="G35" s="23" t="s">
        <v>40</v>
      </c>
      <c r="H35" s="23" t="s">
        <v>41</v>
      </c>
      <c r="I35" s="23" t="s">
        <v>62</v>
      </c>
      <c r="J35" s="12" t="s">
        <v>40</v>
      </c>
    </row>
    <row r="36" spans="2:10" x14ac:dyDescent="0.2">
      <c r="B36" s="29" t="s">
        <v>13</v>
      </c>
      <c r="C36" s="26">
        <v>824.18461171678632</v>
      </c>
      <c r="D36" s="27">
        <v>4</v>
      </c>
      <c r="E36" s="26">
        <v>496.55</v>
      </c>
      <c r="F36" s="26">
        <v>778.28</v>
      </c>
      <c r="G36" s="49">
        <f>(E36-F36)/F36</f>
        <v>-0.3619905432492162</v>
      </c>
      <c r="H36" s="26">
        <v>7.67</v>
      </c>
      <c r="I36" s="26">
        <v>12.7</v>
      </c>
      <c r="J36" s="16">
        <f>(H36-I36)/I36</f>
        <v>-0.39606299212598423</v>
      </c>
    </row>
    <row r="37" spans="2:10" x14ac:dyDescent="0.2">
      <c r="B37" s="38" t="s">
        <v>14</v>
      </c>
      <c r="C37" s="39">
        <v>238.61141448760077</v>
      </c>
      <c r="D37" s="40">
        <v>3</v>
      </c>
      <c r="E37" s="39">
        <v>440.65</v>
      </c>
      <c r="F37" s="39">
        <v>617.32000000000005</v>
      </c>
      <c r="G37" s="50">
        <f t="shared" ref="G37:G45" si="1">(E37-F37)/F37</f>
        <v>-0.28618868658070379</v>
      </c>
      <c r="H37" s="39">
        <v>7.71</v>
      </c>
      <c r="I37" s="39">
        <v>8.6</v>
      </c>
      <c r="J37" s="41">
        <f t="shared" ref="J37:J45" si="2">(H37-I37)/I37</f>
        <v>-0.10348837209302322</v>
      </c>
    </row>
    <row r="38" spans="2:10" x14ac:dyDescent="0.2">
      <c r="B38" s="38" t="s">
        <v>60</v>
      </c>
      <c r="C38" s="39">
        <v>206.49114609131129</v>
      </c>
      <c r="D38" s="40">
        <v>7</v>
      </c>
      <c r="E38" s="39">
        <v>791.44</v>
      </c>
      <c r="F38" s="39">
        <v>1056.05</v>
      </c>
      <c r="G38" s="50">
        <f t="shared" si="1"/>
        <v>-0.25056578760475345</v>
      </c>
      <c r="H38" s="39">
        <v>12.64</v>
      </c>
      <c r="I38" s="39">
        <v>20</v>
      </c>
      <c r="J38" s="41">
        <f t="shared" si="2"/>
        <v>-0.36799999999999999</v>
      </c>
    </row>
    <row r="39" spans="2:10" x14ac:dyDescent="0.2">
      <c r="B39" s="38" t="s">
        <v>30</v>
      </c>
      <c r="C39" s="39">
        <v>150.01279628310718</v>
      </c>
      <c r="D39" s="40">
        <v>3</v>
      </c>
      <c r="E39" s="39">
        <v>512.48</v>
      </c>
      <c r="F39" s="39">
        <v>695.19</v>
      </c>
      <c r="G39" s="50">
        <f t="shared" si="1"/>
        <v>-0.26282023619442169</v>
      </c>
      <c r="H39" s="39">
        <v>7.84</v>
      </c>
      <c r="I39" s="39">
        <v>9</v>
      </c>
      <c r="J39" s="41">
        <f t="shared" si="2"/>
        <v>-0.12888888888888891</v>
      </c>
    </row>
    <row r="40" spans="2:10" x14ac:dyDescent="0.2">
      <c r="B40" s="38" t="s">
        <v>61</v>
      </c>
      <c r="C40" s="39">
        <v>141.59449294436723</v>
      </c>
      <c r="D40" s="40">
        <v>6</v>
      </c>
      <c r="E40" s="39">
        <v>749.04</v>
      </c>
      <c r="F40" s="39">
        <v>1089.1400000000001</v>
      </c>
      <c r="G40" s="50">
        <f t="shared" si="1"/>
        <v>-0.31226472262519062</v>
      </c>
      <c r="H40" s="39">
        <v>9.84</v>
      </c>
      <c r="I40" s="39">
        <v>13.2</v>
      </c>
      <c r="J40" s="41">
        <f t="shared" si="2"/>
        <v>-0.25454545454545452</v>
      </c>
    </row>
    <row r="41" spans="2:10" x14ac:dyDescent="0.2">
      <c r="B41" s="38" t="s">
        <v>32</v>
      </c>
      <c r="C41" s="39">
        <v>90.374385490384725</v>
      </c>
      <c r="D41" s="40">
        <v>3</v>
      </c>
      <c r="E41" s="39">
        <v>464.64</v>
      </c>
      <c r="F41" s="39">
        <v>633.75</v>
      </c>
      <c r="G41" s="50">
        <f t="shared" si="1"/>
        <v>-0.26684023668639056</v>
      </c>
      <c r="H41" s="39">
        <v>7.98</v>
      </c>
      <c r="I41" s="39">
        <v>9</v>
      </c>
      <c r="J41" s="41">
        <f t="shared" si="2"/>
        <v>-0.11333333333333329</v>
      </c>
    </row>
    <row r="42" spans="2:10" x14ac:dyDescent="0.2">
      <c r="B42" s="38" t="s">
        <v>33</v>
      </c>
      <c r="C42" s="39">
        <v>70.596174010191405</v>
      </c>
      <c r="D42" s="40">
        <v>3</v>
      </c>
      <c r="E42" s="39">
        <v>440.25</v>
      </c>
      <c r="F42" s="39">
        <v>647.07000000000005</v>
      </c>
      <c r="G42" s="50">
        <f t="shared" si="1"/>
        <v>-0.31962538828874781</v>
      </c>
      <c r="H42" s="39">
        <v>7.52</v>
      </c>
      <c r="I42" s="39">
        <v>7</v>
      </c>
      <c r="J42" s="41">
        <f>(H42-I42)/I42</f>
        <v>7.4285714285714219E-2</v>
      </c>
    </row>
    <row r="43" spans="2:10" x14ac:dyDescent="0.2">
      <c r="B43" s="38" t="s">
        <v>31</v>
      </c>
      <c r="C43" s="39">
        <v>69.552188729970865</v>
      </c>
      <c r="D43" s="40">
        <v>2</v>
      </c>
      <c r="E43" s="39">
        <v>447.1</v>
      </c>
      <c r="F43" s="39">
        <v>625.16</v>
      </c>
      <c r="G43" s="50">
        <f t="shared" si="1"/>
        <v>-0.28482308529016565</v>
      </c>
      <c r="H43" s="39">
        <v>6.94</v>
      </c>
      <c r="I43" s="39">
        <v>8.8000000000000007</v>
      </c>
      <c r="J43" s="41">
        <f t="shared" si="2"/>
        <v>-0.21136363636363639</v>
      </c>
    </row>
    <row r="44" spans="2:10" x14ac:dyDescent="0.2">
      <c r="B44" s="38" t="s">
        <v>34</v>
      </c>
      <c r="C44" s="39">
        <v>58.021352878668353</v>
      </c>
      <c r="D44" s="40">
        <v>6</v>
      </c>
      <c r="E44" s="39">
        <v>572.30999999999995</v>
      </c>
      <c r="F44" s="39">
        <v>900.32</v>
      </c>
      <c r="G44" s="50">
        <f t="shared" si="1"/>
        <v>-0.36432601741602993</v>
      </c>
      <c r="H44" s="39">
        <v>9.6199999999999992</v>
      </c>
      <c r="I44" s="39">
        <v>12.5</v>
      </c>
      <c r="J44" s="41">
        <f t="shared" si="2"/>
        <v>-0.23040000000000005</v>
      </c>
    </row>
    <row r="45" spans="2:10" x14ac:dyDescent="0.2">
      <c r="B45" s="42" t="s">
        <v>38</v>
      </c>
      <c r="C45" s="35">
        <v>55.289411702743863</v>
      </c>
      <c r="D45" s="36">
        <v>3</v>
      </c>
      <c r="E45" s="35">
        <v>443.18</v>
      </c>
      <c r="F45" s="35">
        <v>659.31</v>
      </c>
      <c r="G45" s="51">
        <f t="shared" si="1"/>
        <v>-0.32781240994372901</v>
      </c>
      <c r="H45" s="35">
        <v>7.7</v>
      </c>
      <c r="I45" s="35">
        <v>9.8000000000000007</v>
      </c>
      <c r="J45" s="43">
        <f t="shared" si="2"/>
        <v>-0.21428571428571433</v>
      </c>
    </row>
    <row r="50" spans="2:6" ht="15.75" x14ac:dyDescent="0.25">
      <c r="B50" s="10" t="s">
        <v>64</v>
      </c>
    </row>
    <row r="51" spans="2:6" ht="15" x14ac:dyDescent="0.25">
      <c r="B51" s="9"/>
    </row>
    <row r="52" spans="2:6" ht="15" x14ac:dyDescent="0.2">
      <c r="B52" s="22" t="s">
        <v>3</v>
      </c>
      <c r="C52" s="23" t="s">
        <v>56</v>
      </c>
      <c r="D52" s="23" t="s">
        <v>7</v>
      </c>
      <c r="E52" s="23" t="s">
        <v>8</v>
      </c>
      <c r="F52" s="12" t="s">
        <v>9</v>
      </c>
    </row>
    <row r="53" spans="2:6" x14ac:dyDescent="0.2">
      <c r="B53" s="32">
        <v>45291</v>
      </c>
      <c r="C53" s="54">
        <v>1750</v>
      </c>
      <c r="D53" s="33"/>
      <c r="E53" s="33"/>
      <c r="F53" s="18"/>
    </row>
    <row r="54" spans="2:6" x14ac:dyDescent="0.2">
      <c r="B54" s="86"/>
      <c r="C54" s="84">
        <v>500</v>
      </c>
      <c r="D54" s="85">
        <v>46153</v>
      </c>
      <c r="E54" s="84" t="s">
        <v>10</v>
      </c>
      <c r="F54" s="87" t="s">
        <v>58</v>
      </c>
    </row>
    <row r="55" spans="2:6" x14ac:dyDescent="0.2">
      <c r="B55" s="86"/>
      <c r="C55" s="84">
        <v>500</v>
      </c>
      <c r="D55" s="85">
        <v>46988</v>
      </c>
      <c r="E55" s="84" t="s">
        <v>10</v>
      </c>
      <c r="F55" s="87" t="s">
        <v>59</v>
      </c>
    </row>
    <row r="56" spans="2:6" x14ac:dyDescent="0.2">
      <c r="B56" s="88"/>
      <c r="C56" s="89">
        <v>750</v>
      </c>
      <c r="D56" s="90">
        <v>48344</v>
      </c>
      <c r="E56" s="89" t="s">
        <v>10</v>
      </c>
      <c r="F56" s="91" t="s">
        <v>11</v>
      </c>
    </row>
    <row r="57" spans="2:6" x14ac:dyDescent="0.2">
      <c r="B57" s="52"/>
      <c r="C57" s="52"/>
      <c r="D57" s="53"/>
      <c r="E57" s="52"/>
      <c r="F57" s="52"/>
    </row>
    <row r="58" spans="2:6" x14ac:dyDescent="0.2">
      <c r="B58" s="52"/>
      <c r="C58" s="52"/>
      <c r="D58" s="53"/>
      <c r="E58" s="52"/>
      <c r="F58" s="52"/>
    </row>
    <row r="59" spans="2:6" x14ac:dyDescent="0.2">
      <c r="B59" s="52"/>
      <c r="C59" s="52"/>
      <c r="D59" s="53"/>
      <c r="E59" s="52"/>
      <c r="F59" s="52"/>
    </row>
    <row r="60" spans="2:6" x14ac:dyDescent="0.2">
      <c r="B60" s="52"/>
      <c r="C60" s="52"/>
      <c r="D60" s="53"/>
      <c r="E60" s="52"/>
      <c r="F60" s="5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</sheetData>
  <mergeCells count="2">
    <mergeCell ref="P16:R16"/>
    <mergeCell ref="S16:T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Berlin Hyp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Neubauer, Maria Camilla (TR 2)</dc:creator>
  <cp:lastModifiedBy>Neubauer, Maria Camilla (TR 2)</cp:lastModifiedBy>
  <dcterms:created xsi:type="dcterms:W3CDTF">2022-11-28T09:35:37Z</dcterms:created>
  <dcterms:modified xsi:type="dcterms:W3CDTF">2024-03-19T16:22:43Z</dcterms:modified>
</cp:coreProperties>
</file>