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G:\FI\FI4\THW\VdP\HTT\2024_Q2\"/>
    </mc:Choice>
  </mc:AlternateContent>
  <xr:revisionPtr revIDLastSave="0" documentId="13_ncr:1_{85E6898C-088A-4877-A4F4-7D01CEC88066}" xr6:coauthVersionLast="36" xr6:coauthVersionMax="36" xr10:uidLastSave="{00000000-0000-0000-0000-000000000000}"/>
  <bookViews>
    <workbookView xWindow="0" yWindow="0" windowWidth="28800" windowHeight="11625" tabRatio="879" firstSheet="2" activeTab="4" xr2:uid="{00000000-000D-0000-FFFF-FFFF00000000}"/>
  </bookViews>
  <sheets>
    <sheet name="Disclaimer" sheetId="1" state="hidden" r:id="rId1"/>
    <sheet name="Introduction" sheetId="2" r:id="rId2"/>
    <sheet name="Completion Instructions" sheetId="3" r:id="rId3"/>
    <sheet name="FAQ" sheetId="4"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extended vdp-Template" sheetId="10" r:id="rId10"/>
    <sheet name="erweitertes vdp-Template" sheetId="11" r:id="rId11"/>
    <sheet name="D. Insert Nat Trans Templ" sheetId="12" state="hidden" r:id="rId12"/>
    <sheet name="E. Optional ECB-ECAIs data" sheetId="13" r:id="rId13"/>
    <sheet name="F1. Sustainable M data" sheetId="14" r:id="rId14"/>
    <sheet name="F2. Sustainable PS data" sheetId="15" state="hidden" r:id="rId15"/>
    <sheet name="G1. Crisis M Payment Holidays" sheetId="16" r:id="rId16"/>
    <sheet name="vdp-Glossar (D)" sheetId="17" r:id="rId17"/>
    <sheet name="vdp glossary (E) " sheetId="18" r:id="rId18"/>
    <sheet name="Disclaimer (2)" sheetId="19" r:id="rId19"/>
    <sheet name="E.g. General" sheetId="20" state="hidden" r:id="rId20"/>
    <sheet name="E.g. Other" sheetId="21" state="hidden" r:id="rId21"/>
  </sheets>
  <definedNames>
    <definedName name="_xlnm._FilterDatabase" localSheetId="17" hidden="1">'vdp glossary (E) '!$A$1:$E$1</definedName>
    <definedName name="_xlnm._FilterDatabase" localSheetId="16" hidden="1">'vdp-Glossar (D)'!$A$1:$E$1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10">'erweitertes vdp-Template'!$A$1:$H$39</definedName>
    <definedName name="_xlnm.Print_Area" localSheetId="9">'extended vdp-Template'!$A$1:$H$39</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calcOnSave="0"/>
</workbook>
</file>

<file path=xl/calcChain.xml><?xml version="1.0" encoding="utf-8"?>
<calcChain xmlns="http://schemas.openxmlformats.org/spreadsheetml/2006/main">
  <c r="H30" i="16" l="1"/>
  <c r="H29" i="16"/>
  <c r="H28" i="16"/>
  <c r="H27" i="16"/>
  <c r="G26" i="16"/>
  <c r="F26" i="16"/>
  <c r="E26" i="16"/>
  <c r="D26" i="16"/>
  <c r="C26" i="16"/>
  <c r="H25" i="16"/>
  <c r="H24" i="16"/>
  <c r="H23" i="16"/>
  <c r="H26" i="16" s="1"/>
  <c r="F197" i="15"/>
  <c r="F196" i="15"/>
  <c r="F193" i="15"/>
  <c r="C192" i="15"/>
  <c r="F198" i="15" s="1"/>
  <c r="F190" i="15"/>
  <c r="F189" i="15"/>
  <c r="F188" i="15"/>
  <c r="C121" i="15"/>
  <c r="C117" i="15"/>
  <c r="C89" i="15"/>
  <c r="C82" i="15"/>
  <c r="F81" i="15"/>
  <c r="F80" i="15"/>
  <c r="F79" i="15"/>
  <c r="F82" i="15" s="1"/>
  <c r="D77" i="15"/>
  <c r="C77" i="15"/>
  <c r="F76" i="15"/>
  <c r="G75" i="15"/>
  <c r="F75" i="15"/>
  <c r="F74" i="15"/>
  <c r="G73" i="15"/>
  <c r="F73" i="15"/>
  <c r="F72" i="15"/>
  <c r="G71" i="15"/>
  <c r="F71" i="15"/>
  <c r="F70" i="15"/>
  <c r="G69" i="15"/>
  <c r="F69" i="15"/>
  <c r="F68" i="15"/>
  <c r="G67" i="15"/>
  <c r="F67" i="15"/>
  <c r="F66" i="15"/>
  <c r="G65" i="15"/>
  <c r="F65" i="15"/>
  <c r="F64" i="15"/>
  <c r="G63" i="15"/>
  <c r="F63" i="15"/>
  <c r="F62" i="15"/>
  <c r="F77" i="15" s="1"/>
  <c r="D46" i="15"/>
  <c r="C46" i="15"/>
  <c r="G45" i="15"/>
  <c r="G44" i="15"/>
  <c r="G43" i="15"/>
  <c r="G42" i="15"/>
  <c r="G41" i="15"/>
  <c r="G40" i="15"/>
  <c r="G39" i="15"/>
  <c r="G38" i="15"/>
  <c r="G37" i="15"/>
  <c r="G36" i="15"/>
  <c r="G35" i="15"/>
  <c r="G34" i="15"/>
  <c r="G33" i="15"/>
  <c r="G32" i="15"/>
  <c r="G31" i="15"/>
  <c r="D22" i="15"/>
  <c r="C22" i="15"/>
  <c r="G21" i="15"/>
  <c r="G16" i="15"/>
  <c r="G11" i="15"/>
  <c r="G636" i="14"/>
  <c r="G635" i="14"/>
  <c r="D635" i="14"/>
  <c r="C635" i="14"/>
  <c r="G634" i="14"/>
  <c r="G633" i="14"/>
  <c r="G632" i="14"/>
  <c r="G631" i="14"/>
  <c r="G630" i="14"/>
  <c r="G629" i="14"/>
  <c r="G628" i="14"/>
  <c r="G627" i="14"/>
  <c r="G626" i="14"/>
  <c r="G625" i="14"/>
  <c r="G624" i="14"/>
  <c r="G623" i="14"/>
  <c r="G622" i="14"/>
  <c r="G621" i="14"/>
  <c r="D618" i="14"/>
  <c r="G615" i="14" s="1"/>
  <c r="C618" i="14"/>
  <c r="F614" i="14"/>
  <c r="F618" i="14" s="1"/>
  <c r="D602" i="14"/>
  <c r="G601" i="14" s="1"/>
  <c r="C602" i="14"/>
  <c r="F601" i="14" s="1"/>
  <c r="F600" i="14"/>
  <c r="F598" i="14"/>
  <c r="F596" i="14"/>
  <c r="G595" i="14"/>
  <c r="F594" i="14"/>
  <c r="F592" i="14"/>
  <c r="F590" i="14"/>
  <c r="G589" i="14"/>
  <c r="D587" i="14"/>
  <c r="G586" i="14" s="1"/>
  <c r="C587" i="14"/>
  <c r="D564" i="14"/>
  <c r="G563" i="14" s="1"/>
  <c r="C564" i="14"/>
  <c r="F560" i="14"/>
  <c r="F556" i="14"/>
  <c r="F552" i="14"/>
  <c r="F548" i="14"/>
  <c r="D507" i="14"/>
  <c r="G506" i="14" s="1"/>
  <c r="C507" i="14"/>
  <c r="G505" i="14"/>
  <c r="G503" i="14"/>
  <c r="F503" i="14"/>
  <c r="G501" i="14"/>
  <c r="G499" i="14"/>
  <c r="F499" i="14"/>
  <c r="D485" i="14"/>
  <c r="G484" i="14" s="1"/>
  <c r="C485" i="14"/>
  <c r="G483" i="14"/>
  <c r="F483" i="14"/>
  <c r="G481" i="14"/>
  <c r="F481" i="14"/>
  <c r="G479" i="14"/>
  <c r="F479" i="14"/>
  <c r="G477" i="14"/>
  <c r="F477" i="14"/>
  <c r="D472" i="14"/>
  <c r="G471" i="14" s="1"/>
  <c r="C472" i="14"/>
  <c r="G470" i="14"/>
  <c r="G468" i="14"/>
  <c r="G466" i="14"/>
  <c r="G464" i="14"/>
  <c r="G462" i="14"/>
  <c r="G460" i="14"/>
  <c r="G458" i="14"/>
  <c r="G456" i="14"/>
  <c r="F456" i="14"/>
  <c r="G454" i="14"/>
  <c r="G452" i="14"/>
  <c r="G450" i="14"/>
  <c r="G448" i="14"/>
  <c r="G404" i="14"/>
  <c r="G403" i="14"/>
  <c r="D403" i="14"/>
  <c r="C403" i="14"/>
  <c r="G402" i="14"/>
  <c r="G401" i="14"/>
  <c r="G400" i="14"/>
  <c r="G399" i="14"/>
  <c r="G398" i="14"/>
  <c r="G397" i="14"/>
  <c r="G396" i="14"/>
  <c r="G395" i="14"/>
  <c r="D392" i="14"/>
  <c r="G391" i="14" s="1"/>
  <c r="C392" i="14"/>
  <c r="G390" i="14"/>
  <c r="F390" i="14"/>
  <c r="G388" i="14"/>
  <c r="F388" i="14"/>
  <c r="D385" i="14"/>
  <c r="G384" i="14" s="1"/>
  <c r="C385" i="14"/>
  <c r="F381" i="14"/>
  <c r="G367" i="14"/>
  <c r="D366" i="14"/>
  <c r="G365" i="14" s="1"/>
  <c r="C366" i="14"/>
  <c r="F364" i="14" s="1"/>
  <c r="G356" i="14"/>
  <c r="F354" i="14"/>
  <c r="D349" i="14"/>
  <c r="C349" i="14"/>
  <c r="F348" i="14" s="1"/>
  <c r="G348" i="14"/>
  <c r="G347" i="14"/>
  <c r="F347" i="14"/>
  <c r="G346" i="14"/>
  <c r="G345" i="14"/>
  <c r="F345" i="14"/>
  <c r="G344" i="14"/>
  <c r="G343" i="14"/>
  <c r="F343" i="14"/>
  <c r="G342" i="14"/>
  <c r="G341" i="14"/>
  <c r="F341" i="14"/>
  <c r="G340" i="14"/>
  <c r="G339" i="14"/>
  <c r="F339" i="14"/>
  <c r="G338" i="14"/>
  <c r="G337" i="14"/>
  <c r="F337" i="14"/>
  <c r="G336" i="14"/>
  <c r="G335" i="14"/>
  <c r="F335" i="14"/>
  <c r="G334" i="14"/>
  <c r="G333" i="14"/>
  <c r="F333" i="14"/>
  <c r="G332" i="14"/>
  <c r="G331" i="14"/>
  <c r="F331" i="14"/>
  <c r="D326" i="14"/>
  <c r="G325" i="14" s="1"/>
  <c r="C326" i="14"/>
  <c r="F325" i="14"/>
  <c r="F324" i="14"/>
  <c r="F323" i="14"/>
  <c r="F322" i="14"/>
  <c r="F321" i="14"/>
  <c r="F320" i="14"/>
  <c r="F319" i="14"/>
  <c r="F318" i="14"/>
  <c r="F317" i="14"/>
  <c r="F316" i="14"/>
  <c r="F315" i="14"/>
  <c r="F314" i="14"/>
  <c r="F313" i="14"/>
  <c r="F312" i="14"/>
  <c r="F311" i="14"/>
  <c r="F310" i="14"/>
  <c r="F309" i="14"/>
  <c r="F326" i="14" s="1"/>
  <c r="F308" i="14"/>
  <c r="D273" i="14"/>
  <c r="G272" i="14" s="1"/>
  <c r="C273" i="14"/>
  <c r="F272" i="14" s="1"/>
  <c r="G271" i="14"/>
  <c r="F271" i="14"/>
  <c r="G270" i="14"/>
  <c r="G269" i="14"/>
  <c r="F269" i="14"/>
  <c r="G268" i="14"/>
  <c r="G267" i="14"/>
  <c r="F267" i="14"/>
  <c r="G266" i="14"/>
  <c r="F266" i="14"/>
  <c r="G265" i="14"/>
  <c r="F265" i="14"/>
  <c r="D251" i="14"/>
  <c r="C251" i="14"/>
  <c r="G250" i="14"/>
  <c r="F250" i="14"/>
  <c r="G249" i="14"/>
  <c r="F249" i="14"/>
  <c r="G248" i="14"/>
  <c r="F248" i="14"/>
  <c r="G247" i="14"/>
  <c r="F247" i="14"/>
  <c r="G246" i="14"/>
  <c r="F246" i="14"/>
  <c r="G245" i="14"/>
  <c r="F245" i="14"/>
  <c r="G244" i="14"/>
  <c r="G251" i="14" s="1"/>
  <c r="F244" i="14"/>
  <c r="F251" i="14" s="1"/>
  <c r="G243" i="14"/>
  <c r="F243" i="14"/>
  <c r="D238" i="14"/>
  <c r="C238" i="14"/>
  <c r="G237" i="14"/>
  <c r="F237" i="14"/>
  <c r="G236" i="14"/>
  <c r="F236" i="14"/>
  <c r="G235" i="14"/>
  <c r="F235" i="14"/>
  <c r="G234" i="14"/>
  <c r="F234" i="14"/>
  <c r="G233" i="14"/>
  <c r="F233" i="14"/>
  <c r="G232" i="14"/>
  <c r="F232" i="14"/>
  <c r="G231" i="14"/>
  <c r="F231" i="14"/>
  <c r="G230" i="14"/>
  <c r="F230" i="14"/>
  <c r="G229" i="14"/>
  <c r="F229" i="14"/>
  <c r="G228" i="14"/>
  <c r="F228" i="14"/>
  <c r="G227" i="14"/>
  <c r="F227" i="14"/>
  <c r="G226" i="14"/>
  <c r="F226" i="14"/>
  <c r="G225" i="14"/>
  <c r="F225" i="14"/>
  <c r="G224" i="14"/>
  <c r="F224" i="14"/>
  <c r="G223" i="14"/>
  <c r="F223" i="14"/>
  <c r="G222" i="14"/>
  <c r="F222" i="14"/>
  <c r="G221" i="14"/>
  <c r="F221" i="14"/>
  <c r="G220" i="14"/>
  <c r="F220" i="14"/>
  <c r="G219" i="14"/>
  <c r="F219" i="14"/>
  <c r="G218" i="14"/>
  <c r="F218" i="14"/>
  <c r="G217" i="14"/>
  <c r="F217" i="14"/>
  <c r="G216" i="14"/>
  <c r="F216" i="14"/>
  <c r="G215" i="14"/>
  <c r="G238" i="14" s="1"/>
  <c r="F215" i="14"/>
  <c r="F238" i="14" s="1"/>
  <c r="G214" i="14"/>
  <c r="F214" i="14"/>
  <c r="F97" i="14"/>
  <c r="D97" i="14"/>
  <c r="C97" i="14"/>
  <c r="F93" i="14"/>
  <c r="D93" i="14"/>
  <c r="C93" i="14"/>
  <c r="F65" i="14"/>
  <c r="D65" i="14"/>
  <c r="C65" i="14"/>
  <c r="C29" i="14"/>
  <c r="D18" i="14"/>
  <c r="C18" i="14"/>
  <c r="C18" i="11"/>
  <c r="C18" i="10"/>
  <c r="G185" i="8"/>
  <c r="F185" i="8"/>
  <c r="G184" i="8"/>
  <c r="F183" i="8"/>
  <c r="G182" i="8"/>
  <c r="G181" i="8"/>
  <c r="F181" i="8"/>
  <c r="G180" i="8"/>
  <c r="D179" i="8"/>
  <c r="G183" i="8" s="1"/>
  <c r="C179" i="8"/>
  <c r="F184" i="8" s="1"/>
  <c r="G178" i="8"/>
  <c r="F178" i="8"/>
  <c r="G177" i="8"/>
  <c r="F177" i="8"/>
  <c r="G176" i="8"/>
  <c r="F176" i="8"/>
  <c r="G175" i="8"/>
  <c r="F175" i="8"/>
  <c r="G174" i="8"/>
  <c r="F174" i="8"/>
  <c r="G173" i="8"/>
  <c r="F173" i="8"/>
  <c r="G172" i="8"/>
  <c r="G179" i="8" s="1"/>
  <c r="F172" i="8"/>
  <c r="F179" i="8" s="1"/>
  <c r="G171" i="8"/>
  <c r="F171" i="8"/>
  <c r="G163" i="8"/>
  <c r="F163" i="8"/>
  <c r="F161" i="8"/>
  <c r="G160" i="8"/>
  <c r="F159" i="8"/>
  <c r="G158" i="8"/>
  <c r="D157" i="8"/>
  <c r="G162" i="8" s="1"/>
  <c r="C157" i="8"/>
  <c r="F162" i="8" s="1"/>
  <c r="G156" i="8"/>
  <c r="F156" i="8"/>
  <c r="G155" i="8"/>
  <c r="F155" i="8"/>
  <c r="G154" i="8"/>
  <c r="F154" i="8"/>
  <c r="G153" i="8"/>
  <c r="F153" i="8"/>
  <c r="G152" i="8"/>
  <c r="F152" i="8"/>
  <c r="G151" i="8"/>
  <c r="F151" i="8"/>
  <c r="G150" i="8"/>
  <c r="G157" i="8" s="1"/>
  <c r="F150" i="8"/>
  <c r="F157" i="8" s="1"/>
  <c r="G149" i="8"/>
  <c r="F149" i="8"/>
  <c r="D144" i="8"/>
  <c r="C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G144" i="8" s="1"/>
  <c r="F121" i="8"/>
  <c r="F144" i="8" s="1"/>
  <c r="G120" i="8"/>
  <c r="F120" i="8"/>
  <c r="C58" i="8"/>
  <c r="C54" i="8"/>
  <c r="C26" i="8"/>
  <c r="F157" i="7"/>
  <c r="F153" i="7"/>
  <c r="C152" i="7"/>
  <c r="F159" i="7" s="1"/>
  <c r="F150" i="7"/>
  <c r="F148" i="7"/>
  <c r="C81" i="7"/>
  <c r="C77" i="7"/>
  <c r="C49" i="7"/>
  <c r="C42" i="7"/>
  <c r="F40" i="7" s="1"/>
  <c r="F41" i="7"/>
  <c r="F39" i="7"/>
  <c r="D37" i="7"/>
  <c r="C37" i="7"/>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G37" i="7" s="1"/>
  <c r="F22" i="7"/>
  <c r="F37" i="7" s="1"/>
  <c r="G622" i="6"/>
  <c r="G621" i="6"/>
  <c r="G620" i="6"/>
  <c r="G619" i="6"/>
  <c r="G618" i="6"/>
  <c r="D618" i="6"/>
  <c r="C618" i="6"/>
  <c r="G617" i="6"/>
  <c r="G616" i="6"/>
  <c r="G615" i="6"/>
  <c r="G614" i="6"/>
  <c r="G613" i="6"/>
  <c r="G612" i="6"/>
  <c r="G611" i="6"/>
  <c r="G610" i="6"/>
  <c r="G609" i="6"/>
  <c r="G608" i="6"/>
  <c r="G607" i="6"/>
  <c r="G606" i="6"/>
  <c r="G605" i="6"/>
  <c r="G604" i="6"/>
  <c r="D601" i="6"/>
  <c r="C601" i="6"/>
  <c r="F600" i="6"/>
  <c r="F599" i="6"/>
  <c r="F598" i="6"/>
  <c r="F601" i="6" s="1"/>
  <c r="F597" i="6"/>
  <c r="D585" i="6"/>
  <c r="G591" i="6" s="1"/>
  <c r="C585" i="6"/>
  <c r="F584" i="6" s="1"/>
  <c r="F583" i="6"/>
  <c r="F581" i="6"/>
  <c r="G580" i="6"/>
  <c r="F579" i="6"/>
  <c r="F577" i="6"/>
  <c r="F575" i="6"/>
  <c r="F573" i="6"/>
  <c r="D567" i="6"/>
  <c r="G561" i="6" s="1"/>
  <c r="C567" i="6"/>
  <c r="F566" i="6" s="1"/>
  <c r="F564" i="6"/>
  <c r="F561" i="6"/>
  <c r="F558" i="6"/>
  <c r="D544" i="6"/>
  <c r="G542" i="6" s="1"/>
  <c r="C544" i="6"/>
  <c r="F542" i="6" s="1"/>
  <c r="G532" i="6"/>
  <c r="F493" i="6"/>
  <c r="F489" i="6"/>
  <c r="G488" i="6"/>
  <c r="D487" i="6"/>
  <c r="G492" i="6" s="1"/>
  <c r="C487" i="6"/>
  <c r="F492" i="6" s="1"/>
  <c r="F486" i="6"/>
  <c r="G485" i="6"/>
  <c r="F485" i="6"/>
  <c r="F484" i="6"/>
  <c r="G483" i="6"/>
  <c r="F483" i="6"/>
  <c r="F482" i="6"/>
  <c r="G481" i="6"/>
  <c r="F481" i="6"/>
  <c r="F480" i="6"/>
  <c r="G479" i="6"/>
  <c r="F479" i="6"/>
  <c r="D465" i="6"/>
  <c r="G466" i="6" s="1"/>
  <c r="C465" i="6"/>
  <c r="F462" i="6"/>
  <c r="G461" i="6"/>
  <c r="G459" i="6"/>
  <c r="G457" i="6"/>
  <c r="F457" i="6"/>
  <c r="D452" i="6"/>
  <c r="G446" i="6" s="1"/>
  <c r="C452" i="6"/>
  <c r="F451" i="6"/>
  <c r="F450" i="6"/>
  <c r="F449" i="6"/>
  <c r="F448" i="6"/>
  <c r="F447" i="6"/>
  <c r="F446" i="6"/>
  <c r="F445" i="6"/>
  <c r="F444" i="6"/>
  <c r="F443" i="6"/>
  <c r="F442" i="6"/>
  <c r="F441" i="6"/>
  <c r="G440" i="6"/>
  <c r="F440" i="6"/>
  <c r="F439" i="6"/>
  <c r="F438" i="6"/>
  <c r="F437" i="6"/>
  <c r="F436" i="6"/>
  <c r="F435" i="6"/>
  <c r="G434" i="6"/>
  <c r="F434" i="6"/>
  <c r="F433" i="6"/>
  <c r="G432" i="6"/>
  <c r="F432" i="6"/>
  <c r="F431" i="6"/>
  <c r="F430" i="6"/>
  <c r="F429" i="6"/>
  <c r="G428" i="6"/>
  <c r="F428" i="6"/>
  <c r="D425" i="6"/>
  <c r="C425" i="6"/>
  <c r="G393" i="6"/>
  <c r="G392" i="6"/>
  <c r="G391" i="6"/>
  <c r="G390" i="6"/>
  <c r="G389" i="6"/>
  <c r="G388" i="6"/>
  <c r="G387" i="6"/>
  <c r="G386" i="6"/>
  <c r="G385" i="6"/>
  <c r="G384" i="6"/>
  <c r="G383" i="6"/>
  <c r="D383" i="6"/>
  <c r="C383" i="6"/>
  <c r="G382" i="6"/>
  <c r="G381" i="6"/>
  <c r="G380" i="6"/>
  <c r="G379" i="6"/>
  <c r="G378" i="6"/>
  <c r="G377" i="6"/>
  <c r="G376" i="6"/>
  <c r="G375" i="6"/>
  <c r="D372" i="6"/>
  <c r="G371" i="6" s="1"/>
  <c r="C372" i="6"/>
  <c r="F371" i="6"/>
  <c r="F370" i="6"/>
  <c r="F369" i="6"/>
  <c r="F368" i="6"/>
  <c r="D365" i="6"/>
  <c r="G364" i="6" s="1"/>
  <c r="C365" i="6"/>
  <c r="F364" i="6"/>
  <c r="G363" i="6"/>
  <c r="F363" i="6"/>
  <c r="F362" i="6"/>
  <c r="G361" i="6"/>
  <c r="F361" i="6"/>
  <c r="F360" i="6"/>
  <c r="G359" i="6"/>
  <c r="F359" i="6"/>
  <c r="F358" i="6"/>
  <c r="F365" i="6" s="1"/>
  <c r="C346" i="6"/>
  <c r="F340" i="6" s="1"/>
  <c r="G345" i="6"/>
  <c r="G344" i="6"/>
  <c r="G343" i="6"/>
  <c r="G342" i="6"/>
  <c r="F342" i="6"/>
  <c r="G341" i="6"/>
  <c r="G340" i="6"/>
  <c r="G339" i="6"/>
  <c r="G338" i="6"/>
  <c r="F338" i="6"/>
  <c r="G337" i="6"/>
  <c r="G336" i="6"/>
  <c r="G335" i="6"/>
  <c r="G334" i="6"/>
  <c r="F334" i="6"/>
  <c r="G333" i="6"/>
  <c r="G346" i="6" s="1"/>
  <c r="D328" i="6"/>
  <c r="G327" i="6" s="1"/>
  <c r="C328" i="6"/>
  <c r="F326" i="6" s="1"/>
  <c r="G326" i="6"/>
  <c r="F325" i="6"/>
  <c r="G324" i="6"/>
  <c r="G322" i="6"/>
  <c r="F322" i="6"/>
  <c r="F320" i="6"/>
  <c r="F319" i="6"/>
  <c r="G318" i="6"/>
  <c r="F317" i="6"/>
  <c r="G316" i="6"/>
  <c r="G314" i="6"/>
  <c r="F314" i="6"/>
  <c r="F312" i="6"/>
  <c r="F311" i="6"/>
  <c r="G310" i="6"/>
  <c r="D305" i="6"/>
  <c r="G304" i="6" s="1"/>
  <c r="C305" i="6"/>
  <c r="F304" i="6"/>
  <c r="G303" i="6"/>
  <c r="F303" i="6"/>
  <c r="F302" i="6"/>
  <c r="G301" i="6"/>
  <c r="F301" i="6"/>
  <c r="F300" i="6"/>
  <c r="G299" i="6"/>
  <c r="F299" i="6"/>
  <c r="F298" i="6"/>
  <c r="G297" i="6"/>
  <c r="F297" i="6"/>
  <c r="F296" i="6"/>
  <c r="G295" i="6"/>
  <c r="F295" i="6"/>
  <c r="F294" i="6"/>
  <c r="G293" i="6"/>
  <c r="F293" i="6"/>
  <c r="F292" i="6"/>
  <c r="G291" i="6"/>
  <c r="F291" i="6"/>
  <c r="F290" i="6"/>
  <c r="F305" i="6" s="1"/>
  <c r="G289" i="6"/>
  <c r="F289" i="6"/>
  <c r="F288" i="6"/>
  <c r="G287" i="6"/>
  <c r="F287" i="6"/>
  <c r="D249" i="6"/>
  <c r="G254" i="6" s="1"/>
  <c r="C249" i="6"/>
  <c r="F254" i="6" s="1"/>
  <c r="G243" i="6"/>
  <c r="F233" i="6"/>
  <c r="F231" i="6"/>
  <c r="F229" i="6"/>
  <c r="D227" i="6"/>
  <c r="G232" i="6" s="1"/>
  <c r="C227" i="6"/>
  <c r="F232" i="6" s="1"/>
  <c r="F226" i="6"/>
  <c r="F225" i="6"/>
  <c r="F224" i="6"/>
  <c r="F223" i="6"/>
  <c r="F222" i="6"/>
  <c r="F221" i="6"/>
  <c r="F220" i="6"/>
  <c r="F227" i="6" s="1"/>
  <c r="G219" i="6"/>
  <c r="F219" i="6"/>
  <c r="D214" i="6"/>
  <c r="G213" i="6" s="1"/>
  <c r="C214" i="6"/>
  <c r="F213" i="6"/>
  <c r="F212" i="6"/>
  <c r="F211" i="6"/>
  <c r="F210" i="6"/>
  <c r="F209" i="6"/>
  <c r="F208" i="6"/>
  <c r="F207" i="6"/>
  <c r="G206" i="6"/>
  <c r="F206" i="6"/>
  <c r="F205" i="6"/>
  <c r="F204" i="6"/>
  <c r="F203" i="6"/>
  <c r="F202" i="6"/>
  <c r="F201" i="6"/>
  <c r="F200" i="6"/>
  <c r="F199" i="6"/>
  <c r="G198" i="6"/>
  <c r="F198" i="6"/>
  <c r="F197" i="6"/>
  <c r="F196" i="6"/>
  <c r="F195" i="6"/>
  <c r="F194" i="6"/>
  <c r="F193" i="6"/>
  <c r="F192" i="6"/>
  <c r="F191" i="6"/>
  <c r="F214" i="6" s="1"/>
  <c r="G190" i="6"/>
  <c r="F190" i="6"/>
  <c r="D187" i="6"/>
  <c r="C187" i="6"/>
  <c r="F181" i="6"/>
  <c r="F180" i="6"/>
  <c r="F174" i="6"/>
  <c r="F173" i="6"/>
  <c r="F172" i="6"/>
  <c r="F171" i="6"/>
  <c r="F170" i="6"/>
  <c r="F162" i="6"/>
  <c r="F161" i="6"/>
  <c r="F160" i="6"/>
  <c r="F152" i="6"/>
  <c r="F151" i="6"/>
  <c r="F150" i="6"/>
  <c r="F76" i="6"/>
  <c r="D76" i="6"/>
  <c r="C76" i="6"/>
  <c r="F72" i="6"/>
  <c r="D72" i="6"/>
  <c r="C72" i="6"/>
  <c r="F44" i="6"/>
  <c r="D44" i="6"/>
  <c r="C44" i="6"/>
  <c r="F28" i="6"/>
  <c r="C15" i="6"/>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F220" i="5" s="1"/>
  <c r="G217" i="5"/>
  <c r="G220" i="5" s="1"/>
  <c r="F217" i="5"/>
  <c r="C208" i="5"/>
  <c r="F202" i="5"/>
  <c r="F196" i="5"/>
  <c r="F186" i="5"/>
  <c r="F181" i="5"/>
  <c r="C179" i="5"/>
  <c r="F187" i="5" s="1"/>
  <c r="F176" i="5"/>
  <c r="F174" i="5"/>
  <c r="D167" i="5"/>
  <c r="C167" i="5"/>
  <c r="F166" i="5"/>
  <c r="F165" i="5"/>
  <c r="F164" i="5"/>
  <c r="F167" i="5" s="1"/>
  <c r="G162" i="5"/>
  <c r="F161" i="5"/>
  <c r="G160" i="5"/>
  <c r="G158" i="5"/>
  <c r="D156" i="5"/>
  <c r="G161" i="5" s="1"/>
  <c r="C156" i="5"/>
  <c r="F158" i="5" s="1"/>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F156" i="5" s="1"/>
  <c r="G138" i="5"/>
  <c r="G156" i="5" s="1"/>
  <c r="F138" i="5"/>
  <c r="F136" i="5"/>
  <c r="F134" i="5"/>
  <c r="F132" i="5"/>
  <c r="D130" i="5"/>
  <c r="G135" i="5" s="1"/>
  <c r="C130" i="5"/>
  <c r="F135" i="5" s="1"/>
  <c r="F129" i="5"/>
  <c r="G128" i="5"/>
  <c r="F127" i="5"/>
  <c r="G126" i="5"/>
  <c r="F125" i="5"/>
  <c r="G124" i="5"/>
  <c r="F123" i="5"/>
  <c r="G122" i="5"/>
  <c r="F122" i="5"/>
  <c r="F121" i="5"/>
  <c r="G120" i="5"/>
  <c r="F120" i="5"/>
  <c r="F119" i="5"/>
  <c r="G118" i="5"/>
  <c r="F118" i="5"/>
  <c r="F117" i="5"/>
  <c r="G116" i="5"/>
  <c r="F116" i="5"/>
  <c r="F115" i="5"/>
  <c r="G114" i="5"/>
  <c r="F114" i="5"/>
  <c r="F113" i="5"/>
  <c r="G112" i="5"/>
  <c r="F112" i="5"/>
  <c r="G104" i="5"/>
  <c r="D100" i="5"/>
  <c r="G105" i="5" s="1"/>
  <c r="G99" i="5"/>
  <c r="G98" i="5"/>
  <c r="G97" i="5"/>
  <c r="G96" i="5"/>
  <c r="G95" i="5"/>
  <c r="G94" i="5"/>
  <c r="C94" i="5"/>
  <c r="G93" i="5"/>
  <c r="C93" i="5"/>
  <c r="C100" i="5" s="1"/>
  <c r="D77" i="5"/>
  <c r="G87" i="5" s="1"/>
  <c r="C71" i="5"/>
  <c r="C70" i="5"/>
  <c r="C77" i="5" s="1"/>
  <c r="F63" i="5"/>
  <c r="F59" i="5"/>
  <c r="C58" i="5"/>
  <c r="F62" i="5" s="1"/>
  <c r="F56" i="5"/>
  <c r="F295" i="5"/>
  <c r="D293" i="5"/>
  <c r="D291" i="5"/>
  <c r="C295" i="5"/>
  <c r="C307" i="5"/>
  <c r="D295" i="5"/>
  <c r="D307" i="5"/>
  <c r="G293" i="5"/>
  <c r="C291" i="5"/>
  <c r="F307" i="5"/>
  <c r="C293" i="5"/>
  <c r="F293" i="5"/>
  <c r="G528" i="6" l="1"/>
  <c r="G536" i="6"/>
  <c r="G526" i="6"/>
  <c r="G534" i="6"/>
  <c r="G530" i="6"/>
  <c r="G538" i="6"/>
  <c r="G540" i="6"/>
  <c r="F528" i="6"/>
  <c r="F533" i="6"/>
  <c r="F536" i="6"/>
  <c r="F541" i="6"/>
  <c r="G591" i="14"/>
  <c r="G594" i="14"/>
  <c r="G597" i="14"/>
  <c r="G592" i="14"/>
  <c r="G599" i="14"/>
  <c r="G590" i="14"/>
  <c r="G596" i="14"/>
  <c r="G600" i="14"/>
  <c r="G593" i="14"/>
  <c r="G598" i="14"/>
  <c r="F589" i="14"/>
  <c r="F591" i="14"/>
  <c r="F593" i="14"/>
  <c r="F595" i="14"/>
  <c r="F597" i="14"/>
  <c r="F599" i="14"/>
  <c r="G571" i="14"/>
  <c r="G573" i="14"/>
  <c r="G579" i="14"/>
  <c r="G581" i="14"/>
  <c r="G575" i="14"/>
  <c r="G583" i="14"/>
  <c r="G569" i="14"/>
  <c r="G577" i="14"/>
  <c r="G585" i="14"/>
  <c r="G548" i="14"/>
  <c r="G556" i="14"/>
  <c r="G546" i="14"/>
  <c r="G554" i="14"/>
  <c r="G562" i="14"/>
  <c r="G552" i="14"/>
  <c r="G558" i="14"/>
  <c r="G550" i="14"/>
  <c r="G560" i="14"/>
  <c r="G381" i="14"/>
  <c r="G383" i="14"/>
  <c r="G379" i="14"/>
  <c r="F358" i="14"/>
  <c r="F362" i="14"/>
  <c r="G354" i="14"/>
  <c r="G360" i="14"/>
  <c r="G362" i="14"/>
  <c r="G358" i="14"/>
  <c r="G364" i="14"/>
  <c r="F356" i="14"/>
  <c r="F360" i="14"/>
  <c r="G349" i="14"/>
  <c r="F367" i="14"/>
  <c r="F332" i="14"/>
  <c r="F334" i="14"/>
  <c r="F336" i="14"/>
  <c r="F338" i="14"/>
  <c r="F340" i="14"/>
  <c r="F342" i="14"/>
  <c r="F344" i="14"/>
  <c r="F346" i="14"/>
  <c r="G318" i="14"/>
  <c r="G309" i="14"/>
  <c r="G311" i="14"/>
  <c r="G316" i="14"/>
  <c r="G324" i="14"/>
  <c r="G314" i="14"/>
  <c r="G322" i="14"/>
  <c r="G308" i="14"/>
  <c r="G310" i="14"/>
  <c r="G312" i="14"/>
  <c r="G320" i="14"/>
  <c r="G313" i="14"/>
  <c r="G315" i="14"/>
  <c r="G317" i="14"/>
  <c r="G319" i="14"/>
  <c r="G321" i="14"/>
  <c r="G323" i="14"/>
  <c r="G273" i="14"/>
  <c r="F268" i="14"/>
  <c r="F273" i="14" s="1"/>
  <c r="F270" i="14"/>
  <c r="F527" i="6"/>
  <c r="G312" i="6"/>
  <c r="G320" i="6"/>
  <c r="F313" i="6"/>
  <c r="F316" i="6"/>
  <c r="F321" i="6"/>
  <c r="F324" i="6"/>
  <c r="F327" i="6"/>
  <c r="F310" i="6"/>
  <c r="F315" i="6"/>
  <c r="F318" i="6"/>
  <c r="F323" i="6"/>
  <c r="G572" i="6"/>
  <c r="G577" i="6"/>
  <c r="G574" i="6"/>
  <c r="G579" i="6"/>
  <c r="G582" i="6"/>
  <c r="G575" i="6"/>
  <c r="G578" i="6"/>
  <c r="G583" i="6"/>
  <c r="G573" i="6"/>
  <c r="G576" i="6"/>
  <c r="G581" i="6"/>
  <c r="G584" i="6"/>
  <c r="F529" i="6"/>
  <c r="F532" i="6"/>
  <c r="F537" i="6"/>
  <c r="F540" i="6"/>
  <c r="F530" i="6"/>
  <c r="F535" i="6"/>
  <c r="F538" i="6"/>
  <c r="F543" i="6"/>
  <c r="F526" i="6"/>
  <c r="F531" i="6"/>
  <c r="F534" i="6"/>
  <c r="F539" i="6"/>
  <c r="G557" i="6"/>
  <c r="G549" i="6"/>
  <c r="G563" i="6"/>
  <c r="G551" i="6"/>
  <c r="G559" i="6"/>
  <c r="G565" i="6"/>
  <c r="G555" i="6"/>
  <c r="F552" i="6"/>
  <c r="F550" i="6"/>
  <c r="F553" i="6"/>
  <c r="F556" i="6"/>
  <c r="F559" i="6"/>
  <c r="F562" i="6"/>
  <c r="F565" i="6"/>
  <c r="F551" i="6"/>
  <c r="F554" i="6"/>
  <c r="F557" i="6"/>
  <c r="F563" i="6"/>
  <c r="F549" i="6"/>
  <c r="F555" i="6"/>
  <c r="F560" i="6"/>
  <c r="F491" i="6"/>
  <c r="G463" i="6"/>
  <c r="G468" i="6"/>
  <c r="G470" i="6"/>
  <c r="G436" i="6"/>
  <c r="G442" i="6"/>
  <c r="G448" i="6"/>
  <c r="G444" i="6"/>
  <c r="G450" i="6"/>
  <c r="G370" i="6"/>
  <c r="G368" i="6"/>
  <c r="F372" i="6"/>
  <c r="G245" i="6"/>
  <c r="G247" i="6"/>
  <c r="G241" i="6"/>
  <c r="F244" i="6"/>
  <c r="F247" i="6"/>
  <c r="F242" i="6"/>
  <c r="F245" i="6"/>
  <c r="F251" i="6"/>
  <c r="F241" i="6"/>
  <c r="F246" i="6"/>
  <c r="F255" i="6"/>
  <c r="F243" i="6"/>
  <c r="F248" i="6"/>
  <c r="F253" i="6"/>
  <c r="G225" i="6"/>
  <c r="G223" i="6"/>
  <c r="G221" i="6"/>
  <c r="G194" i="6"/>
  <c r="G202" i="6"/>
  <c r="G210" i="6"/>
  <c r="G192" i="6"/>
  <c r="G200" i="6"/>
  <c r="G208" i="6"/>
  <c r="G196" i="6"/>
  <c r="G204" i="6"/>
  <c r="G212" i="6"/>
  <c r="G100" i="5"/>
  <c r="G102" i="5"/>
  <c r="G75" i="5"/>
  <c r="G70" i="5"/>
  <c r="G71" i="5"/>
  <c r="G73" i="5"/>
  <c r="F104" i="5"/>
  <c r="F102" i="5"/>
  <c r="F97" i="5"/>
  <c r="F95" i="5"/>
  <c r="F105" i="5"/>
  <c r="F101" i="5"/>
  <c r="F99" i="5"/>
  <c r="F93" i="5"/>
  <c r="F103" i="5"/>
  <c r="F98" i="5"/>
  <c r="F96" i="5"/>
  <c r="F94" i="5"/>
  <c r="F70" i="5"/>
  <c r="F80" i="5"/>
  <c r="F78" i="5"/>
  <c r="F75" i="5"/>
  <c r="F71" i="5"/>
  <c r="F74" i="5"/>
  <c r="F87" i="5"/>
  <c r="F82" i="5"/>
  <c r="F73" i="5"/>
  <c r="F86" i="5"/>
  <c r="F79" i="5"/>
  <c r="F76" i="5"/>
  <c r="F72" i="5"/>
  <c r="F81" i="5"/>
  <c r="G166" i="5"/>
  <c r="G164" i="5"/>
  <c r="G167" i="5" s="1"/>
  <c r="F213" i="5"/>
  <c r="F209" i="5"/>
  <c r="F205" i="5"/>
  <c r="F201" i="5"/>
  <c r="F197" i="5"/>
  <c r="F193" i="5"/>
  <c r="F212" i="5"/>
  <c r="F214" i="5"/>
  <c r="F17" i="14"/>
  <c r="F15" i="14"/>
  <c r="F16" i="14"/>
  <c r="F17" i="16"/>
  <c r="F24" i="6"/>
  <c r="F20" i="6"/>
  <c r="F16" i="6"/>
  <c r="F13" i="6"/>
  <c r="F23" i="6"/>
  <c r="F19" i="6"/>
  <c r="F12" i="6"/>
  <c r="F22" i="6"/>
  <c r="F586" i="14"/>
  <c r="F584" i="14"/>
  <c r="F582" i="14"/>
  <c r="F580" i="14"/>
  <c r="F578" i="14"/>
  <c r="F576" i="14"/>
  <c r="F574" i="14"/>
  <c r="F572" i="14"/>
  <c r="F570" i="14"/>
  <c r="F585" i="14"/>
  <c r="F581" i="14"/>
  <c r="F577" i="14"/>
  <c r="F573" i="14"/>
  <c r="F569" i="14"/>
  <c r="F575" i="14"/>
  <c r="F579" i="14"/>
  <c r="F583" i="14"/>
  <c r="F53" i="5"/>
  <c r="F57" i="5"/>
  <c r="F60" i="5"/>
  <c r="F64" i="5"/>
  <c r="G72" i="5"/>
  <c r="G74" i="5"/>
  <c r="G76" i="5"/>
  <c r="G79" i="5"/>
  <c r="G81" i="5"/>
  <c r="G86" i="5"/>
  <c r="G101" i="5"/>
  <c r="G103" i="5"/>
  <c r="G113" i="5"/>
  <c r="G115" i="5"/>
  <c r="G117" i="5"/>
  <c r="G119" i="5"/>
  <c r="G130" i="5" s="1"/>
  <c r="G121" i="5"/>
  <c r="G123" i="5"/>
  <c r="G125" i="5"/>
  <c r="G127" i="5"/>
  <c r="G129" i="5"/>
  <c r="G132" i="5"/>
  <c r="G134" i="5"/>
  <c r="G136" i="5"/>
  <c r="F159" i="5"/>
  <c r="F162" i="5"/>
  <c r="G165" i="5"/>
  <c r="F178" i="5"/>
  <c r="F182" i="5"/>
  <c r="F198" i="5"/>
  <c r="F203" i="5"/>
  <c r="F215" i="5"/>
  <c r="F17" i="6"/>
  <c r="F25" i="6"/>
  <c r="F54" i="5"/>
  <c r="F124" i="5"/>
  <c r="F130" i="5" s="1"/>
  <c r="F126" i="5"/>
  <c r="F128" i="5"/>
  <c r="F131" i="5"/>
  <c r="F133" i="5"/>
  <c r="F157" i="5"/>
  <c r="F160" i="5"/>
  <c r="F184" i="5"/>
  <c r="F180" i="5"/>
  <c r="F177" i="5"/>
  <c r="F183" i="5"/>
  <c r="F194" i="5"/>
  <c r="F199" i="5"/>
  <c r="F204" i="5"/>
  <c r="F210" i="5"/>
  <c r="F18" i="6"/>
  <c r="F26" i="6"/>
  <c r="F345" i="6"/>
  <c r="F343" i="6"/>
  <c r="F341" i="6"/>
  <c r="F339" i="6"/>
  <c r="F337" i="6"/>
  <c r="F335" i="6"/>
  <c r="F333" i="6"/>
  <c r="F471" i="6"/>
  <c r="F466" i="6"/>
  <c r="F464" i="6"/>
  <c r="F459" i="6"/>
  <c r="F468" i="6"/>
  <c r="F461" i="6"/>
  <c r="F458" i="6"/>
  <c r="F465" i="6" s="1"/>
  <c r="F470" i="6"/>
  <c r="F467" i="6"/>
  <c r="F463" i="6"/>
  <c r="F460" i="6"/>
  <c r="F469" i="6"/>
  <c r="F487" i="6"/>
  <c r="G600" i="6"/>
  <c r="G598" i="6"/>
  <c r="G597" i="6"/>
  <c r="G599" i="6"/>
  <c r="F35" i="14"/>
  <c r="F31" i="14"/>
  <c r="F28" i="14"/>
  <c r="F37" i="14"/>
  <c r="F33" i="14"/>
  <c r="F26" i="14"/>
  <c r="F34" i="14"/>
  <c r="F27" i="14"/>
  <c r="F32" i="14"/>
  <c r="F38" i="14"/>
  <c r="F30" i="14"/>
  <c r="F36" i="14"/>
  <c r="F61" i="5"/>
  <c r="F55" i="5"/>
  <c r="G78" i="5"/>
  <c r="G80" i="5"/>
  <c r="G82" i="5"/>
  <c r="G131" i="5"/>
  <c r="G133" i="5"/>
  <c r="F175" i="5"/>
  <c r="F179" i="5" s="1"/>
  <c r="F185" i="5"/>
  <c r="F195" i="5"/>
  <c r="F200" i="5"/>
  <c r="F206" i="5"/>
  <c r="F211" i="5"/>
  <c r="F14" i="6"/>
  <c r="F21" i="6"/>
  <c r="F336" i="6"/>
  <c r="F344" i="6"/>
  <c r="F452" i="6"/>
  <c r="F471" i="14"/>
  <c r="F469" i="14"/>
  <c r="F467" i="14"/>
  <c r="F465" i="14"/>
  <c r="F463" i="14"/>
  <c r="F461" i="14"/>
  <c r="F459" i="14"/>
  <c r="F457" i="14"/>
  <c r="F455" i="14"/>
  <c r="F453" i="14"/>
  <c r="F451" i="14"/>
  <c r="F449" i="14"/>
  <c r="F470" i="14"/>
  <c r="F466" i="14"/>
  <c r="F462" i="14"/>
  <c r="F458" i="14"/>
  <c r="F454" i="14"/>
  <c r="F450" i="14"/>
  <c r="F460" i="14"/>
  <c r="F464" i="14"/>
  <c r="F448" i="14"/>
  <c r="F468" i="14"/>
  <c r="F452" i="14"/>
  <c r="F571" i="14"/>
  <c r="G17" i="16"/>
  <c r="G17" i="14"/>
  <c r="G16" i="14"/>
  <c r="G15" i="14"/>
  <c r="G191" i="6"/>
  <c r="G214" i="6" s="1"/>
  <c r="G193" i="6"/>
  <c r="G195" i="6"/>
  <c r="G197" i="6"/>
  <c r="G199" i="6"/>
  <c r="G201" i="6"/>
  <c r="G203" i="6"/>
  <c r="G205" i="6"/>
  <c r="G207" i="6"/>
  <c r="G209" i="6"/>
  <c r="G211" i="6"/>
  <c r="G220" i="6"/>
  <c r="G222" i="6"/>
  <c r="G224" i="6"/>
  <c r="G226" i="6"/>
  <c r="G229" i="6"/>
  <c r="G231" i="6"/>
  <c r="G233" i="6"/>
  <c r="G242" i="6"/>
  <c r="G244" i="6"/>
  <c r="G246" i="6"/>
  <c r="G248" i="6"/>
  <c r="G251" i="6"/>
  <c r="G253" i="6"/>
  <c r="G255" i="6"/>
  <c r="G288" i="6"/>
  <c r="G305" i="6" s="1"/>
  <c r="G290" i="6"/>
  <c r="G292" i="6"/>
  <c r="G294" i="6"/>
  <c r="G296" i="6"/>
  <c r="G298" i="6"/>
  <c r="G300" i="6"/>
  <c r="G302" i="6"/>
  <c r="G311" i="6"/>
  <c r="G313" i="6"/>
  <c r="G315" i="6"/>
  <c r="G317" i="6"/>
  <c r="G319" i="6"/>
  <c r="G321" i="6"/>
  <c r="G323" i="6"/>
  <c r="G325" i="6"/>
  <c r="G358" i="6"/>
  <c r="G360" i="6"/>
  <c r="G362" i="6"/>
  <c r="G369" i="6"/>
  <c r="G372" i="6" s="1"/>
  <c r="G430" i="6"/>
  <c r="G438" i="6"/>
  <c r="G471" i="6"/>
  <c r="G469" i="6"/>
  <c r="G467" i="6"/>
  <c r="G464" i="6"/>
  <c r="G462" i="6"/>
  <c r="G460" i="6"/>
  <c r="G458" i="6"/>
  <c r="G493" i="6"/>
  <c r="G491" i="6"/>
  <c r="G489" i="6"/>
  <c r="G486" i="6"/>
  <c r="G484" i="6"/>
  <c r="G482" i="6"/>
  <c r="G480" i="6"/>
  <c r="G487" i="6" s="1"/>
  <c r="G490" i="6"/>
  <c r="G543" i="6"/>
  <c r="G541" i="6"/>
  <c r="G539" i="6"/>
  <c r="G537" i="6"/>
  <c r="G535" i="6"/>
  <c r="G533" i="6"/>
  <c r="G531" i="6"/>
  <c r="G529" i="6"/>
  <c r="G527" i="6"/>
  <c r="G553" i="6"/>
  <c r="F563" i="14"/>
  <c r="F561" i="14"/>
  <c r="F559" i="14"/>
  <c r="F557" i="14"/>
  <c r="F555" i="14"/>
  <c r="F553" i="14"/>
  <c r="F551" i="14"/>
  <c r="F549" i="14"/>
  <c r="F547" i="14"/>
  <c r="F562" i="14"/>
  <c r="F558" i="14"/>
  <c r="F554" i="14"/>
  <c r="F550" i="14"/>
  <c r="F546" i="14"/>
  <c r="F564" i="14" s="1"/>
  <c r="G46" i="15"/>
  <c r="G157" i="5"/>
  <c r="G159" i="5"/>
  <c r="F228" i="6"/>
  <c r="F230" i="6"/>
  <c r="F250" i="6"/>
  <c r="F252" i="6"/>
  <c r="G451" i="6"/>
  <c r="G449" i="6"/>
  <c r="G447" i="6"/>
  <c r="G445" i="6"/>
  <c r="G443" i="6"/>
  <c r="G441" i="6"/>
  <c r="G439" i="6"/>
  <c r="G437" i="6"/>
  <c r="G435" i="6"/>
  <c r="G433" i="6"/>
  <c r="G431" i="6"/>
  <c r="G429" i="6"/>
  <c r="G566" i="6"/>
  <c r="G564" i="6"/>
  <c r="G562" i="6"/>
  <c r="G560" i="6"/>
  <c r="G558" i="6"/>
  <c r="G556" i="6"/>
  <c r="G554" i="6"/>
  <c r="G552" i="6"/>
  <c r="G550" i="6"/>
  <c r="F384" i="14"/>
  <c r="F382" i="14"/>
  <c r="F380" i="14"/>
  <c r="F378" i="14"/>
  <c r="F383" i="14"/>
  <c r="F379" i="14"/>
  <c r="F506" i="14"/>
  <c r="F504" i="14"/>
  <c r="F502" i="14"/>
  <c r="F500" i="14"/>
  <c r="F505" i="14"/>
  <c r="F501" i="14"/>
  <c r="G228" i="6"/>
  <c r="G230" i="6"/>
  <c r="G250" i="6"/>
  <c r="G252" i="6"/>
  <c r="F42" i="7"/>
  <c r="F591" i="6"/>
  <c r="F151" i="7"/>
  <c r="F154" i="7"/>
  <c r="F158" i="7"/>
  <c r="G22" i="15"/>
  <c r="F44" i="15"/>
  <c r="F42" i="15"/>
  <c r="F40" i="15"/>
  <c r="F38" i="15"/>
  <c r="F36" i="15"/>
  <c r="F34" i="15"/>
  <c r="F32" i="15"/>
  <c r="F21" i="15"/>
  <c r="F11" i="15"/>
  <c r="F22" i="15" s="1"/>
  <c r="F45" i="15"/>
  <c r="F43" i="15"/>
  <c r="F41" i="15"/>
  <c r="F39" i="15"/>
  <c r="F37" i="15"/>
  <c r="F35" i="15"/>
  <c r="F33" i="15"/>
  <c r="F31" i="15"/>
  <c r="F16" i="15"/>
  <c r="F155" i="7"/>
  <c r="G161" i="8"/>
  <c r="F365" i="14"/>
  <c r="F363" i="14"/>
  <c r="F361" i="14"/>
  <c r="F359" i="14"/>
  <c r="F357" i="14"/>
  <c r="F355" i="14"/>
  <c r="F353" i="14"/>
  <c r="F391" i="14"/>
  <c r="F389" i="14"/>
  <c r="F392" i="14" s="1"/>
  <c r="F484" i="14"/>
  <c r="F482" i="14"/>
  <c r="F480" i="14"/>
  <c r="F478" i="14"/>
  <c r="G617" i="14"/>
  <c r="G616" i="14"/>
  <c r="G614" i="14"/>
  <c r="F488" i="6"/>
  <c r="F490" i="6"/>
  <c r="F572" i="6"/>
  <c r="F574" i="6"/>
  <c r="F576" i="6"/>
  <c r="F578" i="6"/>
  <c r="F580" i="6"/>
  <c r="F582" i="6"/>
  <c r="F149" i="7"/>
  <c r="F152" i="7" s="1"/>
  <c r="F156" i="7"/>
  <c r="G159" i="8"/>
  <c r="G76" i="15"/>
  <c r="G74" i="15"/>
  <c r="G72" i="15"/>
  <c r="G70" i="15"/>
  <c r="G68" i="15"/>
  <c r="G66" i="15"/>
  <c r="G64" i="15"/>
  <c r="G62" i="15"/>
  <c r="F158" i="8"/>
  <c r="F160" i="8"/>
  <c r="F180" i="8"/>
  <c r="F182" i="8"/>
  <c r="G353" i="14"/>
  <c r="G355" i="14"/>
  <c r="G357" i="14"/>
  <c r="G359" i="14"/>
  <c r="G361" i="14"/>
  <c r="G363" i="14"/>
  <c r="G378" i="14"/>
  <c r="G380" i="14"/>
  <c r="G382" i="14"/>
  <c r="G389" i="14"/>
  <c r="G392" i="14" s="1"/>
  <c r="G449" i="14"/>
  <c r="G472" i="14" s="1"/>
  <c r="G451" i="14"/>
  <c r="G453" i="14"/>
  <c r="G455" i="14"/>
  <c r="G457" i="14"/>
  <c r="G459" i="14"/>
  <c r="G461" i="14"/>
  <c r="G463" i="14"/>
  <c r="G465" i="14"/>
  <c r="G467" i="14"/>
  <c r="G469" i="14"/>
  <c r="G478" i="14"/>
  <c r="G480" i="14"/>
  <c r="G482" i="14"/>
  <c r="G500" i="14"/>
  <c r="G502" i="14"/>
  <c r="G507" i="14" s="1"/>
  <c r="G504" i="14"/>
  <c r="G547" i="14"/>
  <c r="G549" i="14"/>
  <c r="G551" i="14"/>
  <c r="G553" i="14"/>
  <c r="G555" i="14"/>
  <c r="G557" i="14"/>
  <c r="G559" i="14"/>
  <c r="G561" i="14"/>
  <c r="G570" i="14"/>
  <c r="G572" i="14"/>
  <c r="G574" i="14"/>
  <c r="G576" i="14"/>
  <c r="G578" i="14"/>
  <c r="G580" i="14"/>
  <c r="G582" i="14"/>
  <c r="G584" i="14"/>
  <c r="F195" i="15"/>
  <c r="F199" i="15"/>
  <c r="F191" i="15"/>
  <c r="F192" i="15" s="1"/>
  <c r="F194" i="15"/>
  <c r="F544" i="6" l="1"/>
  <c r="G602" i="14"/>
  <c r="F602" i="14"/>
  <c r="G587" i="14"/>
  <c r="G564" i="14"/>
  <c r="F507" i="14"/>
  <c r="F485" i="14"/>
  <c r="G485" i="14"/>
  <c r="F366" i="14"/>
  <c r="F349" i="14"/>
  <c r="G326" i="14"/>
  <c r="G328" i="6"/>
  <c r="F328" i="6"/>
  <c r="G585" i="6"/>
  <c r="G544" i="6"/>
  <c r="G567" i="6"/>
  <c r="F567" i="6"/>
  <c r="G465" i="6"/>
  <c r="G452" i="6"/>
  <c r="G249" i="6"/>
  <c r="F249" i="6"/>
  <c r="G227" i="6"/>
  <c r="G77" i="5"/>
  <c r="F100" i="5"/>
  <c r="G366" i="14"/>
  <c r="G618" i="14"/>
  <c r="G18" i="14"/>
  <c r="F472" i="14"/>
  <c r="G601" i="6"/>
  <c r="F15" i="6"/>
  <c r="F585" i="6"/>
  <c r="F46" i="15"/>
  <c r="F385" i="14"/>
  <c r="F29" i="14"/>
  <c r="F346" i="6"/>
  <c r="F18" i="14"/>
  <c r="F208" i="5"/>
  <c r="F77" i="5"/>
  <c r="G77" i="15"/>
  <c r="G385" i="14"/>
  <c r="G365" i="6"/>
  <c r="F58" i="5"/>
  <c r="F58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<sst xmlns="http://schemas.openxmlformats.org/spreadsheetml/2006/main" count="7847" uniqueCount="3943">
  <si>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</si>
  <si>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</si>
  <si>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</si>
  <si>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</si>
  <si>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</si>
  <si>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</si>
  <si>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</si>
  <si>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</si>
  <si>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</si>
  <si>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</si>
  <si>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</si>
  <si>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</si>
  <si>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</si>
  <si>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</si>
  <si>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</si>
  <si>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</si>
  <si>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</si>
  <si>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</si>
  <si>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</si>
  <si>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</si>
  <si>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</si>
  <si>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</si>
  <si>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</si>
  <si>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</si>
  <si>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</si>
  <si>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</si>
  <si>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</si>
  <si>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</si>
  <si>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</si>
  <si>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</si>
  <si>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</si>
  <si>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</si>
  <si>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</si>
  <si>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</si>
  <si>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</si>
  <si>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</si>
  <si>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</si>
  <si>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</si>
  <si>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</si>
  <si>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</si>
  <si>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</si>
  <si>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</si>
  <si>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</si>
  <si>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</si>
  <si>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</si>
  <si>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</si>
  <si>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</si>
  <si>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</si>
  <si>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</si>
  <si>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</si>
  <si>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</si>
  <si>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</si>
  <si>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</si>
  <si>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</si>
  <si>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</si>
  <si>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</si>
  <si>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</si>
  <si>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</si>
  <si>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</si>
  <si>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</si>
  <si>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</si>
  <si>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</si>
  <si>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</si>
  <si>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</si>
  <si>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</si>
  <si>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</si>
  <si>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</si>
  <si>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</si>
  <si>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</si>
  <si>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</si>
  <si>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</si>
  <si>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</si>
  <si>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</si>
  <si>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</si>
  <si>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</si>
  <si>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</si>
  <si>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</si>
  <si>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</si>
  <si>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</si>
  <si>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</si>
  <si>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</si>
  <si>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</si>
  <si>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</si>
  <si>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</si>
  <si>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</si>
  <si>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</si>
  <si>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</si>
  <si>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</si>
  <si>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</si>
  <si>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</si>
  <si>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</si>
  <si>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</si>
  <si>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</si>
  <si>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</si>
  <si>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</si>
  <si>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</si>
  <si>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</si>
  <si>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</si>
  <si>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</si>
  <si>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</si>
  <si>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</si>
  <si>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</si>
  <si>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</si>
  <si>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</si>
  <si>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</si>
  <si>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</si>
  <si>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</si>
  <si>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</si>
  <si>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</si>
  <si>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</si>
  <si>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</si>
  <si>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</si>
  <si>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</si>
  <si>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</si>
  <si>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</si>
  <si>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</si>
  <si>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</si>
  <si>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</si>
  <si>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</si>
  <si>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</si>
  <si>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</si>
  <si>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</si>
  <si>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</si>
  <si>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</si>
  <si>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</si>
  <si>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</si>
  <si>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</si>
  <si>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</si>
  <si>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</si>
  <si>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</si>
  <si>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</si>
  <si>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</si>
  <si>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</si>
  <si>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</si>
  <si>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</si>
  <si>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</si>
  <si>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</si>
  <si>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</si>
  <si>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</si>
  <si>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</si>
  <si>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</si>
  <si>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</si>
  <si>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</si>
  <si>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</si>
  <si>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</si>
  <si>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</si>
  <si>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</si>
  <si>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</si>
  <si>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</si>
  <si>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</si>
  <si>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</si>
  <si>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</si>
  <si>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</si>
  <si>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</si>
  <si>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</si>
  <si>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</si>
  <si>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</si>
  <si>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</si>
  <si>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</si>
  <si>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</si>
  <si>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</si>
  <si>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</si>
  <si>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</si>
  <si>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</si>
  <si>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Berlin Hyp AG</t>
  </si>
  <si>
    <t>Reporting Date: 18/07/2024</t>
  </si>
  <si>
    <t>Cut-off Date: 30/06/2024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</si>
  <si>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</si>
  <si>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</si>
  <si>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</si>
  <si>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</si>
  <si>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</si>
  <si>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</si>
  <si>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</si>
  <si>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</si>
  <si>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</si>
  <si>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</si>
  <si>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</si>
  <si>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</si>
  <si>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</si>
  <si>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</si>
  <si>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</si>
  <si>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</si>
  <si>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</si>
  <si>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</si>
  <si>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</si>
  <si>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</si>
  <si>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</si>
  <si>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</si>
  <si>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</si>
  <si>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</si>
  <si>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</si>
  <si>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</si>
  <si>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</si>
  <si>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</si>
  <si>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</si>
  <si>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</si>
  <si>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</si>
  <si>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</si>
  <si>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</si>
  <si>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</si>
  <si>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</si>
  <si>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</si>
  <si>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</si>
  <si>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</si>
  <si>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</si>
  <si>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</si>
  <si>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</si>
  <si>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</si>
  <si>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</si>
  <si>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</si>
  <si>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</si>
  <si>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</si>
  <si>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</si>
  <si>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</si>
  <si>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</si>
  <si>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</si>
  <si>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</si>
  <si>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</si>
  <si>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</si>
  <si>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</si>
  <si>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</si>
  <si>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</si>
  <si>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</si>
  <si>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</si>
  <si>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</si>
  <si>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</si>
  <si>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</si>
  <si>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</si>
  <si>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</si>
  <si>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</si>
  <si>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</si>
  <si>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</si>
  <si>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</si>
  <si>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</si>
  <si>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</si>
  <si>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</si>
  <si>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</si>
  <si>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</si>
  <si>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</si>
  <si>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</si>
  <si>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</si>
  <si>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</si>
  <si>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</si>
  <si>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</si>
  <si>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</si>
  <si>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</si>
  <si>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</si>
  <si>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</si>
  <si>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</si>
  <si>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</si>
  <si>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</si>
  <si>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</si>
  <si>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</si>
  <si>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</si>
  <si>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</si>
  <si>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</si>
  <si>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</si>
  <si>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</si>
  <si>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</si>
  <si>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</si>
  <si>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</si>
  <si>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</si>
  <si>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</si>
  <si>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</si>
  <si>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</si>
  <si>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</si>
  <si>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</si>
  <si>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</si>
  <si>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</si>
  <si>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</si>
  <si>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</si>
  <si>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</si>
  <si>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</si>
  <si>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</si>
  <si>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</si>
  <si>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</si>
  <si>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</si>
  <si>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</si>
  <si>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</si>
  <si>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</si>
  <si>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</si>
  <si>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</si>
  <si>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www.berlinhyp.de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</si>
  <si>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</si>
  <si>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</si>
  <si>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</si>
  <si>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</si>
  <si>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</si>
  <si>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</si>
  <si>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</si>
  <si>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</si>
  <si>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</si>
  <si>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</si>
  <si>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</si>
  <si>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</si>
  <si>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</si>
  <si>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</si>
  <si>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</si>
  <si>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</si>
  <si>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</si>
  <si>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</si>
  <si>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</si>
  <si>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</si>
  <si>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30/06/2024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</si>
  <si>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</si>
  <si>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</si>
  <si>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</si>
  <si>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</si>
  <si>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</si>
  <si>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</si>
  <si>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</si>
  <si>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</si>
  <si>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</si>
  <si>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</si>
  <si>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</si>
  <si>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</si>
  <si>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</si>
  <si>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</si>
  <si>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</si>
  <si>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</si>
  <si>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</si>
  <si>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</si>
  <si>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</si>
  <si>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[Insert link to the issuer's profile on the Covered Bond Label website]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</si>
  <si>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</si>
  <si>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</si>
  <si>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</si>
  <si>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</si>
  <si>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</si>
  <si>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</si>
  <si>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</si>
  <si>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</si>
  <si>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</si>
  <si>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</si>
  <si>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</si>
  <si>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</si>
  <si>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</si>
  <si>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</si>
  <si>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</si>
  <si>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</si>
  <si>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</si>
  <si>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</si>
  <si>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</si>
  <si>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</si>
  <si>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</si>
  <si>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</si>
  <si>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</si>
  <si>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</si>
  <si>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</si>
  <si>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</si>
  <si>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</si>
  <si>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</si>
  <si>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</si>
  <si>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</si>
  <si>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</si>
  <si>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</si>
  <si>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</si>
  <si>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</si>
  <si>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</si>
  <si>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</si>
  <si>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</si>
  <si>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</si>
  <si>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</si>
  <si>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</si>
  <si>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</si>
  <si>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</si>
  <si>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</si>
  <si>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</si>
  <si>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</si>
  <si>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</si>
  <si>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</si>
  <si>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</si>
  <si>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</si>
  <si>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</si>
  <si>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</si>
  <si>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</si>
  <si>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</si>
  <si>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</si>
  <si>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</si>
  <si>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</si>
  <si>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</si>
  <si>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</si>
  <si>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</si>
  <si>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</si>
  <si>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</si>
  <si>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</si>
  <si>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</si>
  <si>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</si>
  <si>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</si>
  <si>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</si>
  <si>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</si>
  <si>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</si>
  <si>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</si>
  <si>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</si>
  <si>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</si>
  <si>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</si>
  <si>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</si>
  <si>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</si>
  <si>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</si>
  <si>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</si>
  <si>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</si>
  <si>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</si>
  <si>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</si>
  <si>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</si>
  <si>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</si>
  <si>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</si>
  <si>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</si>
  <si>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</si>
  <si>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</si>
  <si>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</si>
  <si>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</si>
  <si>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</si>
  <si>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</si>
  <si>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</si>
  <si>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</si>
  <si>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</si>
  <si>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</si>
  <si>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</si>
  <si>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</si>
  <si>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</si>
  <si>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</si>
  <si>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</si>
  <si>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</si>
  <si>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</si>
  <si>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</si>
  <si>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</si>
  <si>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</si>
  <si>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</si>
  <si>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</si>
  <si>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</si>
  <si>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</si>
  <si>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</si>
  <si>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</si>
  <si>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</si>
  <si>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</si>
  <si>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</si>
  <si>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</si>
  <si>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</si>
  <si>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</si>
  <si>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</si>
  <si>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</si>
  <si>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</si>
  <si>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</si>
  <si>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</si>
  <si>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</si>
  <si>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</si>
  <si>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</si>
  <si>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</si>
  <si>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</si>
  <si>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</si>
  <si>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</si>
  <si>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</si>
  <si>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</si>
  <si>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</si>
  <si>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</si>
  <si>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</si>
  <si>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</si>
  <si>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</si>
  <si>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</si>
  <si>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</si>
  <si>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</si>
  <si>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</si>
  <si>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</si>
  <si>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</si>
  <si>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</si>
  <si>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</si>
  <si>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</si>
  <si>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</si>
  <si>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</si>
  <si>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</si>
  <si>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</si>
  <si>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</si>
  <si>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</si>
  <si>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</si>
  <si>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</si>
  <si>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</si>
  <si>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</si>
  <si>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</si>
  <si>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</si>
  <si>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</si>
  <si>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</si>
  <si>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</si>
  <si>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</si>
  <si>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</si>
  <si>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</si>
  <si>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</si>
  <si>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</si>
  <si>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</si>
  <si>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</si>
  <si>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</si>
  <si>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</si>
  <si>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</si>
  <si>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</si>
  <si>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</si>
  <si>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</si>
  <si>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</si>
  <si>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</si>
  <si>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</si>
  <si>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</si>
  <si>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</si>
  <si>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</si>
  <si>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</si>
  <si>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</si>
  <si>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</si>
  <si>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</si>
  <si>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</si>
  <si>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</si>
  <si>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</si>
  <si>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</si>
  <si>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</si>
  <si>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</si>
  <si>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</si>
  <si>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</si>
  <si>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</si>
  <si>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</si>
  <si>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</si>
  <si>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</si>
  <si>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</si>
  <si>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</si>
  <si>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</si>
  <si>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</si>
  <si>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</si>
  <si>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</si>
  <si>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</si>
  <si>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</si>
  <si>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</si>
  <si>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</si>
  <si>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</si>
  <si>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</si>
  <si>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</si>
  <si>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</si>
  <si>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</si>
  <si>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</si>
  <si>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</si>
  <si>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</si>
  <si>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</si>
  <si>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</si>
  <si>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</si>
  <si>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</si>
  <si>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</si>
  <si>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</si>
  <si>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</si>
  <si>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</si>
  <si>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</si>
  <si>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</si>
  <si>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</si>
  <si>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</si>
  <si>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</si>
  <si>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</si>
  <si>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</si>
  <si>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</si>
  <si>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</si>
  <si>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</si>
  <si>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</si>
  <si>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</si>
  <si>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</si>
  <si>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</si>
  <si>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</si>
  <si>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</si>
  <si>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</si>
  <si>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</si>
  <si>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</si>
  <si>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</si>
  <si>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</si>
  <si>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</si>
  <si>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</si>
  <si>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</si>
  <si>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</si>
  <si>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</si>
  <si>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</si>
  <si>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</si>
  <si>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</si>
  <si>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</si>
  <si>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</si>
  <si>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</si>
  <si>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</si>
  <si>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</si>
  <si>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</si>
  <si>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</si>
  <si>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</si>
  <si>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</si>
  <si>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</si>
  <si>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</si>
  <si>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</si>
  <si>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</si>
  <si>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</si>
  <si>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</si>
  <si>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</si>
  <si>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</si>
  <si>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</si>
  <si>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</si>
  <si>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</si>
  <si>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</si>
  <si>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</si>
  <si>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</si>
  <si>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</si>
  <si>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</si>
  <si>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</si>
  <si>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</si>
  <si>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</si>
  <si>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</si>
  <si>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</si>
  <si>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</si>
  <si>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</si>
  <si>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</si>
  <si>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</si>
  <si>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</si>
  <si>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</si>
  <si>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</si>
  <si>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</si>
  <si>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</si>
  <si>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</si>
  <si>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</si>
  <si>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</si>
  <si>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</si>
  <si>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</si>
  <si>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</si>
  <si>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</si>
  <si>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</si>
  <si>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</si>
  <si>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</si>
  <si>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</si>
  <si>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</si>
  <si>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</si>
  <si>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</si>
  <si>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</si>
  <si>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</si>
  <si>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</si>
  <si>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</si>
  <si>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</si>
  <si>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</si>
  <si>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</si>
  <si>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</si>
  <si>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</si>
  <si>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</si>
  <si>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</si>
  <si>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</si>
  <si>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</si>
  <si>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</si>
  <si>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</si>
  <si>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</si>
  <si>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</si>
  <si>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</si>
  <si>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</si>
  <si>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</si>
  <si>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</si>
  <si>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</si>
  <si>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</si>
  <si>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</si>
  <si>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</si>
  <si>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</si>
  <si>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</si>
  <si>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</si>
  <si>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</si>
  <si>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</si>
  <si>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</si>
  <si>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</si>
  <si>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</si>
  <si>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</si>
  <si>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</si>
  <si>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</si>
  <si>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</si>
  <si>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</si>
  <si>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</si>
  <si>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</si>
  <si>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</si>
  <si>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</si>
  <si>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</si>
  <si>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</si>
  <si>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</si>
  <si>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</si>
  <si>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</si>
  <si>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</si>
  <si>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</si>
  <si>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</si>
  <si>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</si>
  <si>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</si>
  <si>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</si>
  <si>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</si>
  <si>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</si>
  <si>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</si>
  <si>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</si>
  <si>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</si>
  <si>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</si>
  <si>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</si>
  <si>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</si>
  <si>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</si>
  <si>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</si>
  <si>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</si>
  <si>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</si>
  <si>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</si>
  <si>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</si>
  <si>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</si>
  <si>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</si>
  <si>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</si>
  <si>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</si>
  <si>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</si>
  <si>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</si>
  <si>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</si>
  <si>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</si>
  <si>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</si>
  <si>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</si>
  <si>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</si>
  <si>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</si>
  <si>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</si>
  <si>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</si>
  <si>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</si>
  <si>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</si>
  <si>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</si>
  <si>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</si>
  <si>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</si>
  <si>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</si>
  <si>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</si>
  <si>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</si>
  <si>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</si>
  <si>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</si>
  <si>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</si>
  <si>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</si>
  <si>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</si>
  <si>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</si>
  <si>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</si>
  <si>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</si>
  <si>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</si>
  <si>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</si>
  <si>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</si>
  <si>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</si>
  <si>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</si>
  <si>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</si>
  <si>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</si>
  <si>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</si>
  <si>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</si>
  <si>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</si>
  <si>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</si>
  <si>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</si>
  <si>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</si>
  <si>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</si>
  <si>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</si>
  <si>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</si>
  <si>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</si>
  <si>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</si>
  <si>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</si>
  <si>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</si>
  <si>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</si>
  <si>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</si>
  <si>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</si>
  <si>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</si>
  <si>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</si>
  <si>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</si>
  <si>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</si>
  <si>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</si>
  <si>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</si>
  <si>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</si>
  <si>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</si>
  <si>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</si>
  <si>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</si>
  <si>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</si>
  <si>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</si>
  <si>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</si>
  <si>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</si>
  <si>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</si>
  <si>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</si>
  <si>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</si>
  <si>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</si>
  <si>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</si>
  <si>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</si>
  <si>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</si>
  <si>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</si>
  <si>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</si>
  <si>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</si>
  <si>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</si>
  <si>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</si>
  <si>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</si>
  <si>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</si>
  <si>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</si>
  <si>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</si>
  <si>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</si>
  <si>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</si>
  <si>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</si>
  <si>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</si>
  <si>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</si>
  <si>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</si>
  <si>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</si>
  <si>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</si>
  <si>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</si>
  <si>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</si>
  <si>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</si>
  <si>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</si>
  <si>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</si>
  <si>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</si>
  <si>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</si>
  <si>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</si>
  <si>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</si>
  <si>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</si>
  <si>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</si>
  <si>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</si>
  <si>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</si>
  <si>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</si>
  <si>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</si>
  <si>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</si>
  <si>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</si>
  <si>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</si>
  <si>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</si>
  <si>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</si>
  <si>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</si>
  <si>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</si>
  <si>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</si>
  <si>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</si>
  <si>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</si>
  <si>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</si>
  <si>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</si>
  <si>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</si>
  <si>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</si>
  <si>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</si>
  <si>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</si>
  <si>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</si>
  <si>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</si>
  <si>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</si>
  <si>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</si>
  <si>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</si>
  <si>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</si>
  <si>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</si>
  <si>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</si>
  <si>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</si>
  <si>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</si>
  <si>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</si>
  <si>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</si>
  <si>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</si>
  <si>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</si>
  <si>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</si>
  <si>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</si>
  <si>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</si>
  <si>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</si>
  <si>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</si>
  <si>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</si>
  <si>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</si>
  <si>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</si>
  <si>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</si>
  <si>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</si>
  <si>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</si>
  <si>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</si>
  <si>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</si>
  <si>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</si>
  <si>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</si>
  <si>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</si>
  <si>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</si>
  <si>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</si>
  <si>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</si>
  <si>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</si>
  <si>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</si>
  <si>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</si>
  <si>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</si>
  <si>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</si>
  <si>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</si>
  <si>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</si>
  <si>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</si>
  <si>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</si>
  <si>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</si>
  <si>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</si>
  <si>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</si>
  <si>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</si>
  <si>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</si>
  <si>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</si>
  <si>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</si>
  <si>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</si>
  <si>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</si>
  <si>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</si>
  <si>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</si>
  <si>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</si>
  <si>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</si>
  <si>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</si>
  <si>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</si>
  <si>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</si>
  <si>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</si>
  <si>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</si>
  <si>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</si>
  <si>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</si>
  <si>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</si>
  <si>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</si>
  <si>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</si>
  <si>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</si>
  <si>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</si>
  <si>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</si>
  <si>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</si>
  <si>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</si>
  <si>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</si>
  <si>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</si>
  <si>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</si>
  <si>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</si>
  <si>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</si>
  <si>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</si>
  <si>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</si>
  <si>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</si>
  <si>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</si>
  <si>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</si>
  <si>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</si>
  <si>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</si>
  <si>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</si>
  <si>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</si>
  <si>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</si>
  <si>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</si>
  <si>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</si>
  <si>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</si>
  <si>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</si>
  <si>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</si>
  <si>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</si>
  <si>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</si>
  <si>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</si>
  <si>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</si>
  <si>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</si>
  <si>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</si>
  <si>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</si>
  <si>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</si>
  <si>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</si>
  <si>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</si>
  <si>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</si>
  <si>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</si>
  <si>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</si>
  <si>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</si>
  <si>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</si>
  <si>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</si>
  <si>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</si>
  <si>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</si>
  <si>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</si>
  <si>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</si>
  <si>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</si>
  <si>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</si>
  <si>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</si>
  <si>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</si>
  <si>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</si>
  <si>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</si>
  <si>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</si>
  <si>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</si>
  <si>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</si>
  <si>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</si>
  <si>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</si>
  <si>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</si>
  <si>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</si>
  <si>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</si>
  <si>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</si>
  <si>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</si>
  <si>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</si>
  <si>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</si>
  <si>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</si>
  <si>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</si>
  <si>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</si>
  <si>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</si>
  <si>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</si>
  <si>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</si>
  <si>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</si>
  <si>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</si>
  <si>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</si>
  <si>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</si>
  <si>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</si>
  <si>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</si>
  <si>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</si>
  <si>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</si>
  <si>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</si>
  <si>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</si>
  <si>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</si>
  <si>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</si>
  <si>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</si>
  <si>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</si>
  <si>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</si>
  <si>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</si>
  <si>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</si>
  <si>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</si>
  <si>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</si>
  <si>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</si>
  <si>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</si>
  <si>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</si>
  <si>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</si>
  <si>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</si>
  <si>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</si>
  <si>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</si>
  <si>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</si>
  <si>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</si>
  <si>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</si>
  <si>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</si>
  <si>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</si>
  <si>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</si>
  <si>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</si>
  <si>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</si>
  <si>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</si>
  <si>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</si>
  <si>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</si>
  <si>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</si>
  <si>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</si>
  <si>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</si>
  <si>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</si>
  <si>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</si>
  <si>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</si>
  <si>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</si>
  <si>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</si>
  <si>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</si>
  <si>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</si>
  <si>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</si>
  <si>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</si>
  <si>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</si>
  <si>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</si>
  <si>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</si>
  <si>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</si>
  <si>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</si>
  <si>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</si>
  <si>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</si>
  <si>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</si>
  <si>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</si>
  <si>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</si>
  <si>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</si>
  <si>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</si>
  <si>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</si>
  <si>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</si>
  <si>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</si>
  <si>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</si>
  <si>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</si>
  <si>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</si>
  <si>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</si>
  <si>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</si>
  <si>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</si>
  <si>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</si>
  <si>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</si>
  <si>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</si>
  <si>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</si>
  <si>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</si>
  <si>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</si>
  <si>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</si>
  <si>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</si>
  <si>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</si>
  <si>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</si>
  <si>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</si>
  <si>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</si>
  <si>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</si>
  <si>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</si>
  <si>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</si>
  <si>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</si>
  <si>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</si>
  <si>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</si>
  <si>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</si>
  <si>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</si>
  <si>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</si>
  <si>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</si>
  <si>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</si>
  <si>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</si>
  <si>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</si>
  <si>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</si>
  <si>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</si>
  <si>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</si>
  <si>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</si>
  <si>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</si>
  <si>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</si>
  <si>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</si>
  <si>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</si>
  <si>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</si>
  <si>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</si>
  <si>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</si>
  <si>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</si>
  <si>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</si>
  <si>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</si>
  <si>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</si>
  <si>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</si>
  <si>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</si>
  <si>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</si>
  <si>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</si>
  <si>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</si>
  <si>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</si>
  <si>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</si>
  <si>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</si>
  <si>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</si>
  <si>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</si>
  <si>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</si>
  <si>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</si>
  <si>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</si>
  <si>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</si>
  <si>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</si>
  <si>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</si>
  <si>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</si>
  <si>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</si>
  <si>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</si>
  <si>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</si>
  <si>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</si>
  <si>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</si>
  <si>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</si>
  <si>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</si>
  <si>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</si>
  <si>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</si>
  <si>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</si>
  <si>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</si>
  <si>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</si>
  <si>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</si>
  <si>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</si>
  <si>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</si>
  <si>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</si>
  <si>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</si>
  <si>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</si>
  <si>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</si>
  <si>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</si>
  <si>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</si>
  <si>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</si>
  <si>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</si>
  <si>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</si>
  <si>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</si>
  <si>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</si>
  <si>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</si>
  <si>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</si>
  <si>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</si>
  <si>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</si>
  <si>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</si>
  <si>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</si>
  <si>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</si>
  <si>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</si>
  <si>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</si>
  <si>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</si>
  <si>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</si>
  <si>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</si>
  <si>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</si>
  <si>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</si>
  <si>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</si>
  <si>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</si>
  <si>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</si>
  <si>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</si>
  <si>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</si>
  <si>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</si>
  <si>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</si>
  <si>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</si>
  <si>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</si>
  <si>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</si>
  <si>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</si>
  <si>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</si>
  <si>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</si>
  <si>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</si>
  <si>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</si>
  <si>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</si>
  <si>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</si>
  <si>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</si>
  <si>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</si>
  <si>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</si>
  <si>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</si>
  <si>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</si>
  <si>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</si>
  <si>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</si>
  <si>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</si>
  <si>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</si>
  <si>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</si>
  <si>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</si>
  <si>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</si>
  <si>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</si>
  <si>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</si>
  <si>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</si>
  <si>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</si>
  <si>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</si>
  <si>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</si>
  <si>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</si>
  <si>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</si>
  <si>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</si>
  <si>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</si>
  <si>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</si>
  <si>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</si>
  <si>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</si>
  <si>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</si>
  <si>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</si>
  <si>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</si>
  <si>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</si>
  <si>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</si>
  <si>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</si>
  <si>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</si>
  <si>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</si>
  <si>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</si>
  <si>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</si>
  <si>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</si>
  <si>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</si>
  <si>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</si>
  <si>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</si>
  <si>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</si>
  <si>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</si>
  <si>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</si>
  <si>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</si>
  <si>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</si>
  <si>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</si>
  <si>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</si>
  <si>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</si>
  <si>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</si>
  <si>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</si>
  <si>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</si>
  <si>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</si>
  <si>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</si>
  <si>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</si>
  <si>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</si>
  <si>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</si>
  <si>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</si>
  <si>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</si>
  <si>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</si>
  <si>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</si>
  <si>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</si>
  <si>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</si>
  <si>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</si>
  <si>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</si>
  <si>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</si>
  <si>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</si>
  <si>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</si>
  <si>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</si>
  <si>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</si>
  <si>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</si>
  <si>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</si>
  <si>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</si>
  <si>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</si>
  <si>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</si>
  <si>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</si>
  <si>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</si>
  <si>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</si>
  <si>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</si>
  <si>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</si>
  <si>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</si>
  <si>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</si>
  <si>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</si>
  <si>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</si>
  <si>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</si>
  <si>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</si>
  <si>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</si>
  <si>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</si>
  <si>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</si>
  <si>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</si>
  <si>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</si>
  <si>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</si>
  <si>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</si>
  <si>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</si>
  <si>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</si>
  <si>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</si>
  <si>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</si>
  <si>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</si>
  <si>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</si>
  <si>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</si>
  <si>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</si>
  <si>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</si>
  <si>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</si>
  <si>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</si>
  <si>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</si>
  <si>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</si>
  <si>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</si>
  <si>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</si>
  <si>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</si>
  <si>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</si>
  <si>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</si>
  <si>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</si>
  <si>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</si>
  <si>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</si>
  <si>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</si>
  <si>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</si>
  <si>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</si>
  <si>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</si>
  <si>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</si>
  <si>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</si>
  <si>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</si>
  <si>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</si>
  <si>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</si>
  <si>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</si>
  <si>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</si>
  <si>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</si>
  <si>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</si>
  <si>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</si>
  <si>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</si>
  <si>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</si>
  <si>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</si>
  <si>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</si>
  <si>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</si>
  <si>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</si>
  <si>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</si>
  <si>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</si>
  <si>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</si>
  <si>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</si>
  <si>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</si>
  <si>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</si>
  <si>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</si>
  <si>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</si>
  <si>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</si>
  <si>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</si>
  <si>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</si>
  <si>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</si>
  <si>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</si>
  <si>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</si>
  <si>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</si>
  <si>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</si>
  <si>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</si>
  <si>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</si>
  <si>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</si>
  <si>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</si>
  <si>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</si>
  <si>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</si>
  <si>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</si>
  <si>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</si>
  <si>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</si>
  <si>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</si>
  <si>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</si>
  <si>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</si>
  <si>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</si>
  <si>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</si>
  <si>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</si>
  <si>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</si>
  <si>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</si>
  <si>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</si>
  <si>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</si>
  <si>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</si>
  <si>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</si>
  <si>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</si>
  <si>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</si>
  <si>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</si>
  <si>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</si>
  <si>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</si>
  <si>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</si>
  <si>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</si>
  <si>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</si>
  <si>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</si>
  <si>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</si>
  <si>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</si>
  <si>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</si>
  <si>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</si>
  <si>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</si>
  <si>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</si>
  <si>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</si>
  <si>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</si>
  <si>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</si>
  <si>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</si>
  <si>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</si>
  <si>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</si>
  <si>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</si>
  <si>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</si>
  <si>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</si>
  <si>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</si>
  <si>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</si>
  <si>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</si>
  <si>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</si>
  <si>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</si>
  <si>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</si>
  <si>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</si>
  <si>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</si>
  <si>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</si>
  <si>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</si>
  <si>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</si>
  <si>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</si>
  <si>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</si>
  <si>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</si>
  <si>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</si>
  <si>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</si>
  <si>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</si>
  <si>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</si>
  <si>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</si>
  <si>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</si>
  <si>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</si>
  <si>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</si>
  <si>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</si>
  <si>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</si>
  <si>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</si>
  <si>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</si>
  <si>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</si>
  <si>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</si>
  <si>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</si>
  <si>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</si>
  <si>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</si>
  <si>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</si>
  <si>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</si>
  <si>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</si>
  <si>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</si>
  <si>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</si>
  <si>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</si>
  <si>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</si>
  <si>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</si>
  <si>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</si>
  <si>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</si>
  <si>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</si>
  <si>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</si>
  <si>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</si>
  <si>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</si>
  <si>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</si>
  <si>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</si>
  <si>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</si>
  <si>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</si>
  <si>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</si>
  <si>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</si>
  <si>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</si>
  <si>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</si>
  <si>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</si>
  <si>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</si>
  <si>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</si>
  <si>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</si>
  <si>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</si>
  <si>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</si>
  <si>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</si>
  <si>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</si>
  <si>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</si>
  <si>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</si>
  <si>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</si>
  <si>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</si>
  <si>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</si>
  <si>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</si>
  <si>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</si>
  <si>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</si>
  <si>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</si>
  <si>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</si>
  <si>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</si>
  <si>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</si>
  <si>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</si>
  <si>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</si>
  <si>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</si>
  <si>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</si>
  <si>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</si>
  <si>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</si>
  <si>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</si>
  <si>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</si>
  <si>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</si>
  <si>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</si>
  <si>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</si>
  <si>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</si>
  <si>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</si>
  <si>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</si>
  <si>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</si>
  <si>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</si>
  <si>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</si>
  <si>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</si>
  <si>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</si>
  <si>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</si>
  <si>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</si>
  <si>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</si>
  <si>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</si>
  <si>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</si>
  <si>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</si>
  <si>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</si>
  <si>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</si>
  <si>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</si>
  <si>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</si>
  <si>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</si>
  <si>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</si>
  <si>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</si>
  <si>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</si>
  <si>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</si>
  <si>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</si>
  <si>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</si>
  <si>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</si>
  <si>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</si>
  <si>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</si>
  <si>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</si>
  <si>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</si>
  <si>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</si>
  <si>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</si>
  <si>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</si>
  <si>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</si>
  <si>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</si>
  <si>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</si>
  <si>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</si>
  <si>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</si>
  <si>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</si>
  <si>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</si>
  <si>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</si>
  <si>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</si>
  <si>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</si>
  <si>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</si>
  <si>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</si>
  <si>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</si>
  <si>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</si>
  <si>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</si>
  <si>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</si>
  <si>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</si>
  <si>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</si>
  <si>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</si>
  <si>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</si>
  <si>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</si>
  <si>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</si>
  <si>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</si>
  <si>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</si>
  <si>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</si>
  <si>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</si>
  <si>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</si>
  <si>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</si>
  <si>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</si>
  <si>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</si>
  <si>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</si>
  <si>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</si>
  <si>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</si>
  <si>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</si>
  <si>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</si>
  <si>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</si>
  <si>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</si>
  <si>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</si>
  <si>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</si>
  <si>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</si>
  <si>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</si>
  <si>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</si>
  <si>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</si>
  <si>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</si>
  <si>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</si>
  <si>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</si>
  <si>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</si>
  <si>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</si>
  <si>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</si>
  <si>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</si>
  <si>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</si>
  <si>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</si>
  <si>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</si>
  <si>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</si>
  <si>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</si>
  <si>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</si>
  <si>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</si>
  <si>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</si>
  <si>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</si>
  <si>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</si>
  <si>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</si>
  <si>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</si>
  <si>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</si>
  <si>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</si>
  <si>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</si>
  <si>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</si>
  <si>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</si>
  <si>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</si>
  <si>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</si>
  <si>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</si>
  <si>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</si>
  <si>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</si>
  <si>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</si>
  <si>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</si>
  <si>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</si>
  <si>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</si>
  <si>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</si>
  <si>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</si>
  <si>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</si>
  <si>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</si>
  <si>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</si>
  <si>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</si>
  <si>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</si>
  <si>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</si>
  <si>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</si>
  <si>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</si>
  <si>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</si>
  <si>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</si>
  <si>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</si>
  <si>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</si>
  <si>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</si>
  <si>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</si>
  <si>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</si>
  <si>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</si>
  <si>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</si>
  <si>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</si>
  <si>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</si>
  <si>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</si>
  <si>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</si>
  <si>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</si>
  <si>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</si>
  <si>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</si>
  <si>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</si>
  <si>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</si>
  <si>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</si>
  <si>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</si>
  <si>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</si>
  <si>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</si>
  <si>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</si>
  <si>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</si>
  <si>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</si>
  <si>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</si>
  <si>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</si>
  <si>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</si>
  <si>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</si>
  <si>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</si>
  <si>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</si>
  <si>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</si>
  <si>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</si>
  <si>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</si>
  <si>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</si>
  <si>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</si>
  <si>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</si>
  <si>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</si>
  <si>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</si>
  <si>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</si>
  <si>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</si>
  <si>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</si>
  <si>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</si>
  <si>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</si>
  <si>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</si>
  <si>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</si>
  <si>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</si>
  <si>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</si>
  <si>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</si>
  <si>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</si>
  <si>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</si>
  <si>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</si>
  <si>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</si>
  <si>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</si>
  <si>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</si>
  <si>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</si>
  <si>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</si>
  <si>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</si>
  <si>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</si>
  <si>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</si>
  <si>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</si>
  <si>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</si>
  <si>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</si>
  <si>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</si>
  <si>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</si>
  <si>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</si>
  <si>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</si>
  <si>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</si>
  <si>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</si>
  <si>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</si>
  <si>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</si>
  <si>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</si>
  <si>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</si>
  <si>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</si>
  <si>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</si>
  <si>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</si>
  <si>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</si>
  <si>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</si>
  <si>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</si>
  <si>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</si>
  <si>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</si>
  <si>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</si>
  <si>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</si>
  <si>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</si>
  <si>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</si>
  <si>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</si>
  <si>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</si>
  <si>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</si>
  <si>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</si>
  <si>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</si>
  <si>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</si>
  <si>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</si>
  <si>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</si>
  <si>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</si>
  <si>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</si>
  <si>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</si>
  <si>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</si>
  <si>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</si>
  <si>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</si>
  <si>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</si>
  <si>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</si>
  <si>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</si>
  <si>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</si>
  <si>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</si>
  <si>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</si>
  <si>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</si>
  <si>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</si>
  <si>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</si>
  <si>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</si>
  <si>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</si>
  <si>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</si>
  <si>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</si>
  <si>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</si>
  <si>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</si>
  <si>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</si>
  <si>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</si>
  <si>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</si>
  <si>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</si>
  <si>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</si>
  <si>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</si>
  <si>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</si>
  <si>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</si>
  <si>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</si>
  <si>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</si>
  <si>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</si>
  <si>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</si>
  <si>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</si>
  <si>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</si>
  <si>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</si>
  <si>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</si>
  <si>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</si>
  <si>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</si>
  <si>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</si>
  <si>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</si>
  <si>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</si>
  <si>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</si>
  <si>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</si>
  <si>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</si>
  <si>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</si>
  <si>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</si>
  <si>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</si>
  <si>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</si>
  <si>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</si>
  <si>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</si>
  <si>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</si>
  <si>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</si>
  <si>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</si>
  <si>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</si>
  <si>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</si>
  <si>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</si>
  <si>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</si>
  <si>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</si>
  <si>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</si>
  <si>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</si>
  <si>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</si>
  <si>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</si>
  <si>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</si>
  <si>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</si>
  <si>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</si>
  <si>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</si>
  <si>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</si>
  <si>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</si>
  <si>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</si>
  <si>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</si>
  <si>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</si>
  <si>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</si>
  <si>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</si>
  <si>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</si>
  <si>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</si>
  <si>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</si>
  <si>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</si>
  <si>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</si>
  <si>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</si>
  <si>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</si>
  <si>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</si>
  <si>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</si>
  <si>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</si>
  <si>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</si>
  <si>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</si>
  <si>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</si>
  <si>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</si>
  <si>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</si>
  <si>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</si>
  <si>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</si>
  <si>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</si>
  <si>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</si>
  <si>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</si>
  <si>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</si>
  <si>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</si>
  <si>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</si>
  <si>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</si>
  <si>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</si>
  <si>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</si>
  <si>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</si>
  <si>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</si>
  <si>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</si>
  <si>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</si>
  <si>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</si>
  <si>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</si>
  <si>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</si>
  <si>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</si>
  <si>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</si>
  <si>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</si>
  <si>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</si>
  <si>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</si>
  <si>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</si>
  <si>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</si>
  <si>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</si>
  <si>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</si>
  <si>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</si>
  <si>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</si>
  <si>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</si>
  <si>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</si>
  <si>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</si>
  <si>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</si>
  <si>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</si>
  <si>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</si>
  <si>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</si>
  <si>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</si>
  <si>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</si>
  <si>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</si>
  <si>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</si>
  <si>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</si>
  <si>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</si>
  <si>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</si>
  <si>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</si>
  <si>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</si>
  <si>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</si>
  <si>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</si>
  <si>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</si>
  <si>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</si>
  <si>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</si>
  <si>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</si>
  <si>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</si>
  <si>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</si>
  <si>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</si>
  <si>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</si>
  <si>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</si>
  <si>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</si>
  <si>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</si>
  <si>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</si>
  <si>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</si>
  <si>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</si>
  <si>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</si>
  <si>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</si>
  <si>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</si>
  <si>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</si>
  <si>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</si>
  <si>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</si>
  <si>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</si>
  <si>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</si>
  <si>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</si>
  <si>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</si>
  <si>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</si>
  <si>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</si>
  <si>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</si>
  <si>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</si>
  <si>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</si>
  <si>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</si>
  <si>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</si>
  <si>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</si>
  <si>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</si>
  <si>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</si>
  <si>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</si>
  <si>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</si>
  <si>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</si>
  <si>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</si>
  <si>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</si>
  <si>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</si>
  <si>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</si>
  <si>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</si>
  <si>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</si>
  <si>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</si>
  <si>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</si>
  <si>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</si>
  <si>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</si>
  <si>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</si>
  <si>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</si>
  <si>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</si>
  <si>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</si>
  <si>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</si>
  <si>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</si>
  <si>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</si>
  <si>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</si>
  <si>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</si>
  <si>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</si>
  <si>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</si>
  <si>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</si>
  <si>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</si>
  <si>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</si>
  <si>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</si>
  <si>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</si>
  <si>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</si>
  <si>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</si>
  <si>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</si>
  <si>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</si>
  <si>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</si>
  <si>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</si>
  <si>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</si>
  <si>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</si>
  <si>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</si>
  <si>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</si>
  <si>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</si>
  <si>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</si>
  <si>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</si>
  <si>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</si>
  <si>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</si>
  <si>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</si>
  <si>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</si>
  <si>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</si>
  <si>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</si>
  <si>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</si>
  <si>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</si>
  <si>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</si>
  <si>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</si>
  <si>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</si>
  <si>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</si>
  <si>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</si>
  <si>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</si>
  <si>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</si>
  <si>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</si>
  <si>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</si>
  <si>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</si>
  <si>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</si>
  <si>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</si>
  <si>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</si>
  <si>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</si>
  <si>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</si>
  <si>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</si>
  <si>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</si>
  <si>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</si>
  <si>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</si>
  <si>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</si>
  <si>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</si>
  <si>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</si>
  <si>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</si>
  <si>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</si>
  <si>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</si>
  <si>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</si>
  <si>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</si>
  <si>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</si>
  <si>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</si>
  <si>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</si>
  <si>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</si>
  <si>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</si>
  <si>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</si>
  <si>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</si>
  <si>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</si>
  <si>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</si>
  <si>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</si>
  <si>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</si>
  <si>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</si>
  <si>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</si>
  <si>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</si>
  <si>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</si>
  <si>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</si>
  <si>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</si>
  <si>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</si>
  <si>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</si>
  <si>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</si>
  <si>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</si>
  <si>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</si>
  <si>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</si>
  <si>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</si>
  <si>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</si>
  <si>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</si>
  <si>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</si>
  <si>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</si>
  <si>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</si>
  <si>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</si>
  <si>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</si>
  <si>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</si>
  <si>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</si>
  <si>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</si>
  <si>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</si>
  <si>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</si>
  <si>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</si>
  <si>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</si>
  <si>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</si>
  <si>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</si>
  <si>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</si>
  <si>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</si>
  <si>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</si>
  <si>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</si>
  <si>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</si>
  <si>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</si>
  <si>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</si>
  <si>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</si>
  <si>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</si>
  <si>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</si>
  <si>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</si>
  <si>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</si>
  <si>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</si>
  <si>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</si>
  <si>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</si>
  <si>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</si>
  <si>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</si>
  <si>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</si>
  <si>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</si>
  <si>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</si>
  <si>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</si>
  <si>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</si>
  <si>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</si>
  <si>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</si>
  <si>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</si>
  <si>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</si>
  <si>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</si>
  <si>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</si>
  <si>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</si>
  <si>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</si>
  <si>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</si>
  <si>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</si>
  <si>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</si>
  <si>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</si>
  <si>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</si>
  <si>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</si>
  <si>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</si>
  <si>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</si>
  <si>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</si>
  <si>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</si>
  <si>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</si>
  <si>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</si>
  <si>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</si>
  <si>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</si>
  <si>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</si>
  <si>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</si>
  <si>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</si>
  <si>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</si>
  <si>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</si>
  <si>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</si>
  <si>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</si>
  <si>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</si>
  <si>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</si>
  <si>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</si>
  <si>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</si>
  <si>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</si>
  <si>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</si>
  <si>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</si>
  <si>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</si>
  <si>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</si>
  <si>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</si>
  <si>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</si>
  <si>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</si>
  <si>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</si>
  <si>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</si>
  <si>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</si>
  <si>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</si>
  <si>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</si>
  <si>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</si>
  <si>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</si>
  <si>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</si>
  <si>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</si>
  <si>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</si>
  <si>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</si>
  <si>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</si>
  <si>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</si>
  <si>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</si>
  <si>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</si>
  <si>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</si>
  <si>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</si>
  <si>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</si>
  <si>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</si>
  <si>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</si>
  <si>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</si>
  <si>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</si>
  <si>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</si>
  <si>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</si>
  <si>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</si>
  <si>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</si>
  <si>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</si>
  <si>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</si>
  <si>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</si>
  <si>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</si>
  <si>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</si>
  <si>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</si>
  <si>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</si>
  <si>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</si>
  <si>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</si>
  <si>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</si>
  <si>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</si>
  <si>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</si>
  <si>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</si>
  <si>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</si>
  <si>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</si>
  <si>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</si>
  <si>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</si>
  <si>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</si>
  <si>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</si>
  <si>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</si>
  <si>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</si>
  <si>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</si>
  <si>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</si>
  <si>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</si>
  <si>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</si>
  <si>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</si>
  <si>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</si>
  <si>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</si>
  <si>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</si>
  <si>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</si>
  <si>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</si>
  <si>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</si>
  <si>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</si>
  <si>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</si>
  <si>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</si>
  <si>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</si>
  <si>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</si>
  <si>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</si>
  <si>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</si>
  <si>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</si>
  <si>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</si>
  <si>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</si>
  <si>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</si>
  <si>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</si>
  <si>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</si>
  <si>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</si>
  <si>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</si>
  <si>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</si>
  <si>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</si>
  <si>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</si>
  <si>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</si>
  <si>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</si>
  <si>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</si>
  <si>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</si>
  <si>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</si>
  <si>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</si>
  <si>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</si>
  <si>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</si>
  <si>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</si>
  <si>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</si>
  <si>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</si>
  <si>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</si>
  <si>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</si>
  <si>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</si>
  <si>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</si>
  <si>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</si>
  <si>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</si>
  <si>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</si>
  <si>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</si>
  <si>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</si>
  <si>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</si>
  <si>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</si>
  <si>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</si>
  <si>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</si>
  <si>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</si>
  <si>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</si>
  <si>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</si>
  <si>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</si>
  <si>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</si>
  <si>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</si>
  <si>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</si>
  <si>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</si>
  <si>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</si>
  <si>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</si>
  <si>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</si>
  <si>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</si>
  <si>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</si>
  <si>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</si>
  <si>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</si>
  <si>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</si>
  <si>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</si>
  <si>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</si>
  <si>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</si>
  <si>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</si>
  <si>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</si>
  <si>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</si>
  <si>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</si>
  <si>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</si>
  <si>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</si>
  <si>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</si>
  <si>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</si>
  <si>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</si>
  <si>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</si>
  <si>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</si>
  <si>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</si>
  <si>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</si>
  <si>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</si>
  <si>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</si>
  <si>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</si>
  <si>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</si>
  <si>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</si>
  <si>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</si>
  <si>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</si>
  <si>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</si>
  <si>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</si>
  <si>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</si>
  <si>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</si>
  <si>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</si>
  <si>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</si>
  <si>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</si>
  <si>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</si>
  <si>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</si>
  <si>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</si>
  <si>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</si>
  <si>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</si>
  <si>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</si>
  <si>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</si>
  <si>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</si>
  <si>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</si>
  <si>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</si>
  <si>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</si>
  <si>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</si>
  <si>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</si>
  <si>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</si>
  <si>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</si>
  <si>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</si>
  <si>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</si>
  <si>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</si>
  <si>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</si>
  <si>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</si>
  <si>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</si>
  <si>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</si>
  <si>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</si>
  <si>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</si>
  <si>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</si>
  <si>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</si>
  <si>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</si>
  <si>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</si>
  <si>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</si>
  <si>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</si>
  <si>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</si>
  <si>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</si>
  <si>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</si>
  <si>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</si>
  <si>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</si>
  <si>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</si>
  <si>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</si>
  <si>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</si>
  <si>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</si>
  <si>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</si>
  <si>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</si>
  <si>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</si>
  <si>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</si>
  <si>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Mortgage Pfandbriefe</t>
  </si>
  <si>
    <t>Q 2 2024</t>
  </si>
  <si>
    <t>Cover pool (nom.)</t>
  </si>
  <si>
    <t>(mn. €)</t>
  </si>
  <si>
    <t>Pfandbriefe outstanding (nom).</t>
  </si>
  <si>
    <t>Weighted Average Life (WAL) of cover pool (Total)</t>
  </si>
  <si>
    <t>Years</t>
  </si>
  <si>
    <t>WAL of outstanding Pfandbriefe (Total)</t>
  </si>
  <si>
    <t>Share of "insured mortgages"</t>
  </si>
  <si>
    <t>%</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</si>
  <si>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</si>
  <si>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</si>
  <si>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</si>
  <si>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</si>
  <si>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</si>
  <si>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</si>
  <si>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</si>
  <si>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</si>
  <si>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</si>
  <si>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</si>
  <si>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</si>
  <si>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</si>
  <si>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2 % + 2 %</t>
  </si>
  <si>
    <t>Are self certified loans part of the cover pool?</t>
  </si>
  <si>
    <t>Total amount lent to 10 lagest borrowers</t>
  </si>
  <si>
    <t>Are limited certified loans part of the cover pool?</t>
  </si>
  <si>
    <t>Percentage of non first lien mortgages</t>
  </si>
  <si>
    <t xml:space="preserve">% </t>
  </si>
  <si>
    <t xml:space="preserve"> </t>
  </si>
  <si>
    <t>Are ABS part of the cover pool?</t>
  </si>
  <si>
    <t>Number of borrowers</t>
  </si>
  <si>
    <t>"interest only loans"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</si>
  <si>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</si>
  <si>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</si>
  <si>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</si>
  <si>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</si>
  <si>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</si>
  <si>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</si>
  <si>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</si>
  <si>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</si>
  <si>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</si>
  <si>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</si>
  <si>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</si>
  <si>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</si>
  <si>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</si>
  <si>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</si>
  <si>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</si>
  <si>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</si>
  <si>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</si>
  <si>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</si>
  <si>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</si>
  <si>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</si>
  <si>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</si>
  <si>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</si>
  <si>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</si>
  <si>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</si>
  <si>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</si>
  <si>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</si>
  <si>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</si>
  <si>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</si>
  <si>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</si>
  <si>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</si>
  <si>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</si>
  <si>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</si>
  <si>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</si>
  <si>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</si>
  <si>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</si>
  <si>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</si>
  <si>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</si>
  <si>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</si>
  <si>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</si>
  <si>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Hypothekenpfandbriefe</t>
  </si>
  <si>
    <t>Deckungsmasse (nom.)</t>
  </si>
  <si>
    <t>(Mio. €)</t>
  </si>
  <si>
    <t>Umlaufende Pfandbriefe (nom).</t>
  </si>
  <si>
    <t>WAL der Deckungsmasse (Total)</t>
  </si>
  <si>
    <t>Jahre</t>
  </si>
  <si>
    <t>WAL der ausstehenden Pfandbriefe (Total)</t>
  </si>
  <si>
    <t>Anteil von "insured mortgages"</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</si>
  <si>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</si>
  <si>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</si>
  <si>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</si>
  <si>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</si>
  <si>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</si>
  <si>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</si>
  <si>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</si>
  <si>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</si>
  <si>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</si>
  <si>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</si>
  <si>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</si>
  <si>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</si>
  <si>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</si>
  <si>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</si>
  <si>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</si>
  <si>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</si>
  <si>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Sind ABS Bestandteil der Deckungsmasse?</t>
  </si>
  <si>
    <t>Anzahl der Kreditnehmer</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</si>
  <si>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</si>
  <si>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</si>
  <si>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</si>
  <si>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</si>
  <si>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</si>
  <si>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</si>
  <si>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</si>
  <si>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</si>
  <si>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</si>
  <si>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</si>
  <si>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Typ der Swap-Kontrahenten (extern oder keine)?</t>
  </si>
  <si>
    <t>Nettobarwert der Derivate in Deckung</t>
  </si>
  <si>
    <t>Währungspositionen (nominal)</t>
  </si>
  <si>
    <t>Deckungsmasse</t>
  </si>
  <si>
    <t>Ratingagentur</t>
  </si>
  <si>
    <t xml:space="preserve">Aktuelles Pfandbriefrating  </t>
  </si>
  <si>
    <t xml:space="preserve">Deckungsmasse nach Beleihungsauslauf in Bandbreiten </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</si>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</sst>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9" fontId="4" fillId="0" borderId="0"/>
    <xf numFmtId="0" fontId="14" fillId="0" borderId="0"/>
    <xf numFmtId="170"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4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1"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32" xfId="2" quotePrefix="1" applyBorder="1" applyAlignment="1">
      <alignment horizontal="center" vertical="center" wrapText="1"/>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47" fillId="0" borderId="0" xfId="9" applyFont="1" applyAlignment="1">
      <alignment vertical="center"/>
    </xf>
    <xf numFmtId="0" fontId="47" fillId="0" borderId="37" xfId="9" applyFont="1" applyBorder="1" applyAlignment="1">
      <alignment vertical="center"/>
    </xf>
    <xf numFmtId="0" fontId="47" fillId="9" borderId="0" xfId="9" applyFont="1" applyFill="1" applyAlignment="1">
      <alignment vertical="center"/>
    </xf>
    <xf numFmtId="0" fontId="47" fillId="0" borderId="46" xfId="9" applyFont="1" applyBorder="1" applyAlignment="1">
      <alignment vertical="center"/>
    </xf>
    <xf numFmtId="0" fontId="47" fillId="0" borderId="0" xfId="9" applyFont="1" applyAlignment="1">
      <alignment vertical="center" wrapText="1"/>
    </xf>
    <xf numFmtId="0" fontId="47" fillId="9" borderId="0" xfId="9" applyFont="1" applyFill="1" applyAlignment="1">
      <alignment vertical="center" wrapText="1"/>
    </xf>
    <xf numFmtId="0" fontId="47" fillId="9" borderId="0" xfId="9" applyFont="1" applyFill="1" applyAlignment="1">
      <alignment horizontal="center" vertical="center"/>
    </xf>
    <xf numFmtId="0" fontId="47" fillId="0" borderId="47" xfId="9" applyFont="1" applyBorder="1" applyAlignment="1">
      <alignment vertical="center"/>
    </xf>
    <xf numFmtId="0" fontId="47" fillId="0" borderId="47" xfId="9" applyFont="1" applyBorder="1" applyAlignment="1">
      <alignment horizontal="center" vertical="center"/>
    </xf>
    <xf numFmtId="0" fontId="47" fillId="0" borderId="59" xfId="9" applyFont="1" applyBorder="1" applyAlignment="1">
      <alignment horizontal="center" vertical="center"/>
    </xf>
    <xf numFmtId="0" fontId="47" fillId="0" borderId="48" xfId="9" applyFont="1" applyBorder="1" applyAlignment="1">
      <alignment horizontal="center" vertical="center"/>
    </xf>
    <xf numFmtId="0" fontId="47" fillId="0" borderId="0" xfId="9" applyFont="1" applyAlignment="1">
      <alignment horizontal="left" vertical="center"/>
    </xf>
    <xf numFmtId="0" fontId="47" fillId="0" borderId="0" xfId="9" applyFont="1" applyAlignment="1">
      <alignment horizontal="center" vertical="center"/>
    </xf>
    <xf numFmtId="0" fontId="45" fillId="0" borderId="0" xfId="9"/>
    <xf numFmtId="0" fontId="45" fillId="0" borderId="0" xfId="9" applyAlignment="1">
      <alignment vertical="center"/>
    </xf>
    <xf numFmtId="0" fontId="51" fillId="0" borderId="0" xfId="9" applyFont="1" applyAlignment="1">
      <alignment vertical="center"/>
    </xf>
    <xf numFmtId="0" fontId="51" fillId="0" borderId="0" xfId="9" applyFont="1" applyAlignment="1">
      <alignment vertical="center" wrapText="1"/>
    </xf>
    <xf numFmtId="0" fontId="45" fillId="0" borderId="0" xfId="9" applyAlignment="1">
      <alignment vertical="center" wrapText="1"/>
    </xf>
    <xf numFmtId="0" fontId="45" fillId="0" borderId="0" xfId="9" applyAlignment="1">
      <alignment horizontal="left" vertical="center"/>
    </xf>
    <xf numFmtId="0" fontId="45" fillId="0" borderId="0" xfId="9" applyAlignment="1">
      <alignment horizontal="center" vertical="center"/>
    </xf>
    <xf numFmtId="0" fontId="52" fillId="0" borderId="13" xfId="9" applyFont="1" applyBorder="1"/>
    <xf numFmtId="0" fontId="52" fillId="0" borderId="0" xfId="9" applyFont="1"/>
    <xf numFmtId="0" fontId="45" fillId="0" borderId="13" xfId="9" applyBorder="1" applyAlignment="1">
      <alignment vertical="center"/>
    </xf>
    <xf numFmtId="0" fontId="45" fillId="9" borderId="13" xfId="9" applyFill="1" applyBorder="1" applyAlignment="1">
      <alignment vertical="center"/>
    </xf>
    <xf numFmtId="0" fontId="45" fillId="0" borderId="13" xfId="9" applyBorder="1" applyAlignment="1">
      <alignment vertical="center" wrapText="1"/>
    </xf>
    <xf numFmtId="0" fontId="45" fillId="0" borderId="13" xfId="9" applyBorder="1" applyAlignment="1">
      <alignment wrapText="1"/>
    </xf>
    <xf numFmtId="0" fontId="45" fillId="0" borderId="13" xfId="9" applyBorder="1"/>
    <xf numFmtId="0" fontId="45" fillId="0" borderId="13" xfId="9" applyBorder="1" applyAlignment="1">
      <alignment vertical="top" wrapText="1"/>
    </xf>
    <xf numFmtId="0" fontId="45" fillId="9" borderId="13" xfId="9" applyFill="1" applyBorder="1"/>
    <xf numFmtId="0" fontId="45" fillId="0" borderId="0" xfId="9" applyAlignment="1">
      <alignment wrapText="1"/>
    </xf>
    <xf numFmtId="0" fontId="45" fillId="0" borderId="13" xfId="9" applyBorder="1" applyAlignment="1">
      <alignment horizontal="left" vertical="top"/>
    </xf>
    <xf numFmtId="0" fontId="45" fillId="9" borderId="13" xfId="9" applyFill="1" applyBorder="1" applyAlignment="1">
      <alignment horizontal="left" vertical="top"/>
    </xf>
    <xf numFmtId="0" fontId="45" fillId="0" borderId="13" xfId="9" applyBorder="1" applyAlignment="1">
      <alignment horizontal="left" vertical="top" wrapText="1"/>
    </xf>
    <xf numFmtId="0" fontId="45" fillId="9" borderId="13" xfId="9" applyFill="1" applyBorder="1" applyAlignment="1">
      <alignment vertical="center" wrapText="1"/>
    </xf>
    <xf numFmtId="0" fontId="45" fillId="0" borderId="13" xfId="9" applyBorder="1" applyAlignment="1">
      <alignment vertical="top"/>
    </xf>
    <xf numFmtId="0" fontId="45" fillId="9" borderId="13" xfId="9" applyFill="1" applyBorder="1" applyAlignment="1">
      <alignment vertical="top"/>
    </xf>
    <xf numFmtId="0" fontId="53" fillId="0" borderId="13" xfId="9" applyFont="1" applyBorder="1" applyAlignment="1">
      <alignment vertical="center"/>
    </xf>
    <xf numFmtId="0" fontId="45" fillId="0" borderId="61" xfId="9" applyBorder="1"/>
    <xf numFmtId="0" fontId="53" fillId="0" borderId="13" xfId="9" applyFont="1" applyBorder="1" applyAlignment="1">
      <alignment wrapText="1"/>
    </xf>
    <xf numFmtId="0" fontId="45" fillId="9" borderId="13" xfId="9" applyFill="1" applyBorder="1" applyAlignment="1">
      <alignment wrapText="1"/>
    </xf>
    <xf numFmtId="0" fontId="54" fillId="0" borderId="13" xfId="9" applyFont="1" applyBorder="1" applyAlignment="1">
      <alignment horizontal="right" vertical="center" wrapText="1"/>
    </xf>
    <xf numFmtId="0" fontId="54" fillId="9" borderId="13" xfId="9" applyFont="1" applyFill="1" applyBorder="1" applyAlignment="1">
      <alignment horizontal="right" vertical="center" wrapText="1"/>
    </xf>
    <xf numFmtId="0" fontId="55" fillId="0" borderId="13" xfId="9" applyFont="1" applyBorder="1"/>
    <xf numFmtId="0" fontId="53" fillId="9" borderId="13" xfId="9" applyFont="1" applyFill="1" applyBorder="1" applyAlignment="1">
      <alignment vertical="center"/>
    </xf>
    <xf numFmtId="0" fontId="53" fillId="0" borderId="13" xfId="9" applyFont="1" applyBorder="1" applyAlignment="1">
      <alignment vertical="center" wrapText="1"/>
    </xf>
    <xf numFmtId="0" fontId="53" fillId="0" borderId="13" xfId="9" applyFont="1" applyBorder="1" applyAlignment="1">
      <alignment vertical="top" wrapText="1"/>
    </xf>
    <xf numFmtId="0" fontId="53" fillId="9" borderId="13" xfId="9" applyFont="1" applyFill="1" applyBorder="1"/>
    <xf numFmtId="0" fontId="53" fillId="9" borderId="13" xfId="9" applyFont="1" applyFill="1" applyBorder="1" applyAlignment="1">
      <alignment horizontal="left" vertical="top"/>
    </xf>
    <xf numFmtId="0" fontId="53" fillId="0" borderId="13" xfId="9" applyFont="1" applyBorder="1" applyAlignment="1">
      <alignment horizontal="left" vertical="top"/>
    </xf>
    <xf numFmtId="0" fontId="53" fillId="9" borderId="13" xfId="9" applyFont="1" applyFill="1" applyBorder="1" applyAlignment="1">
      <alignment vertical="center" wrapText="1"/>
    </xf>
    <xf numFmtId="0" fontId="53" fillId="9" borderId="13" xfId="9" applyFont="1" applyFill="1" applyBorder="1" applyAlignment="1">
      <alignment vertical="top"/>
    </xf>
    <xf numFmtId="0" fontId="53" fillId="0" borderId="13" xfId="9" applyFont="1" applyBorder="1" applyAlignment="1">
      <alignment vertical="top"/>
    </xf>
    <xf numFmtId="0" fontId="53" fillId="9" borderId="13" xfId="9" applyFont="1" applyFill="1" applyBorder="1" applyAlignment="1">
      <alignment wrapText="1"/>
    </xf>
    <xf numFmtId="0" fontId="56" fillId="0" borderId="13" xfId="9" applyFont="1" applyBorder="1" applyAlignment="1">
      <alignment vertical="center"/>
    </xf>
    <xf numFmtId="0" fontId="56" fillId="0" borderId="13" xfId="9" applyFont="1" applyBorder="1"/>
    <xf numFmtId="0" fontId="57" fillId="0" borderId="13" xfId="9" applyFont="1" applyBorder="1" applyAlignment="1">
      <alignment horizontal="right" vertical="center" wrapText="1"/>
    </xf>
    <xf numFmtId="0" fontId="53" fillId="0" borderId="0" xfId="9" applyFont="1"/>
    <xf numFmtId="0" fontId="58" fillId="0" borderId="0" xfId="9" applyFont="1" applyAlignment="1">
      <alignment wrapText="1"/>
    </xf>
    <xf numFmtId="0" fontId="59" fillId="0" borderId="0" xfId="9" applyFont="1" applyAlignment="1">
      <alignment wrapText="1"/>
    </xf>
    <xf numFmtId="0" fontId="60" fillId="0" borderId="0" xfId="9" applyFont="1"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31"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9" fillId="5" borderId="0" xfId="0" applyFont="1" applyFill="1" applyAlignment="1" applyProtection="1">
      <alignment horizontal="center" vertical="center" wrapText="1"/>
      <protection locked="0"/>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165" fontId="46" fillId="8" borderId="33" xfId="9" applyNumberFormat="1" applyFont="1" applyFill="1" applyBorder="1" applyAlignment="1">
      <alignment vertical="center"/>
    </xf>
    <xf numFmtId="165" fontId="46" fillId="8" borderId="34" xfId="9" applyNumberFormat="1" applyFont="1" applyFill="1" applyBorder="1" applyAlignment="1">
      <alignment vertical="center"/>
    </xf>
    <xf numFmtId="165" fontId="46" fillId="8" borderId="34" xfId="9" applyNumberFormat="1" applyFont="1" applyFill="1" applyBorder="1" applyAlignment="1">
      <alignment horizontal="center" vertical="center"/>
    </xf>
    <xf numFmtId="165" fontId="46" fillId="8" borderId="35" xfId="9" applyNumberFormat="1" applyFont="1" applyFill="1" applyBorder="1" applyAlignment="1">
      <alignment vertical="center"/>
    </xf>
    <xf numFmtId="165" fontId="48" fillId="0" borderId="36" xfId="9" applyNumberFormat="1" applyFont="1" applyBorder="1" applyAlignment="1">
      <alignment vertical="center"/>
    </xf>
    <xf numFmtId="165" fontId="49" fillId="0" borderId="37" xfId="9" applyNumberFormat="1" applyFont="1" applyBorder="1" applyAlignment="1">
      <alignment horizontal="center" vertical="center"/>
    </xf>
    <xf numFmtId="165" fontId="48" fillId="0" borderId="37" xfId="9" applyNumberFormat="1" applyFont="1" applyBorder="1" applyAlignment="1">
      <alignment vertical="center"/>
    </xf>
    <xf numFmtId="167" fontId="49" fillId="0" borderId="0" xfId="9" applyNumberFormat="1" applyFont="1" applyAlignment="1">
      <alignment horizontal="right" vertical="center"/>
    </xf>
    <xf numFmtId="165" fontId="49" fillId="0" borderId="36" xfId="9" applyNumberFormat="1" applyFont="1" applyBorder="1" applyAlignment="1">
      <alignment horizontal="left" vertical="center" wrapText="1"/>
    </xf>
    <xf numFmtId="165" fontId="49" fillId="0" borderId="12" xfId="9" applyNumberFormat="1" applyFont="1" applyBorder="1" applyAlignment="1">
      <alignment horizontal="center" vertical="center"/>
    </xf>
    <xf numFmtId="165" fontId="49" fillId="0" borderId="0" xfId="9" applyNumberFormat="1" applyFont="1" applyAlignment="1">
      <alignment vertical="center" wrapText="1"/>
    </xf>
    <xf numFmtId="165" fontId="49" fillId="0" borderId="38" xfId="9" applyNumberFormat="1" applyFont="1" applyBorder="1" applyAlignment="1">
      <alignment horizontal="center" vertical="center" wrapText="1"/>
    </xf>
    <xf numFmtId="165" fontId="49" fillId="0" borderId="0" xfId="9" applyNumberFormat="1" applyFont="1" applyAlignment="1">
      <alignment horizontal="right" vertical="center" wrapText="1"/>
    </xf>
    <xf numFmtId="165" fontId="49" fillId="0" borderId="40" xfId="9" applyNumberFormat="1" applyFont="1" applyBorder="1" applyAlignment="1">
      <alignment horizontal="left" vertical="center" wrapText="1"/>
    </xf>
    <xf numFmtId="165" fontId="49" fillId="0" borderId="41" xfId="9" applyNumberFormat="1" applyFont="1" applyBorder="1" applyAlignment="1">
      <alignment horizontal="center" vertical="center"/>
    </xf>
    <xf numFmtId="165" fontId="49" fillId="0" borderId="36" xfId="9" applyNumberFormat="1" applyFont="1" applyBorder="1" applyAlignment="1">
      <alignment vertical="center"/>
    </xf>
    <xf numFmtId="165" fontId="49" fillId="0" borderId="43" xfId="9" applyNumberFormat="1" applyFont="1" applyBorder="1" applyAlignment="1">
      <alignment horizontal="center" vertical="center"/>
    </xf>
    <xf numFmtId="165" fontId="50" fillId="10" borderId="45" xfId="9" applyNumberFormat="1" applyFont="1" applyFill="1" applyBorder="1" applyAlignment="1">
      <alignment horizontal="left" vertical="center" wrapText="1"/>
    </xf>
    <xf numFmtId="165" fontId="49" fillId="0" borderId="46" xfId="9" applyNumberFormat="1" applyFont="1" applyBorder="1" applyAlignment="1">
      <alignment horizontal="center" vertical="center"/>
    </xf>
    <xf numFmtId="167" fontId="49" fillId="0" borderId="47" xfId="9" applyNumberFormat="1" applyFont="1" applyBorder="1" applyAlignment="1">
      <alignment horizontal="center" vertical="center"/>
    </xf>
    <xf numFmtId="167" fontId="49" fillId="0" borderId="48" xfId="9" applyNumberFormat="1" applyFont="1" applyBorder="1" applyAlignment="1">
      <alignment horizontal="center" vertical="center"/>
    </xf>
    <xf numFmtId="165" fontId="49" fillId="0" borderId="0" xfId="9" applyNumberFormat="1" applyFont="1" applyAlignment="1">
      <alignment horizontal="left" vertical="center" wrapText="1"/>
    </xf>
    <xf numFmtId="165" fontId="49" fillId="0" borderId="0" xfId="9" applyNumberFormat="1" applyFont="1" applyAlignment="1">
      <alignment horizontal="center" vertical="center"/>
    </xf>
    <xf numFmtId="165" fontId="49" fillId="0" borderId="0" xfId="9" applyNumberFormat="1" applyFont="1" applyAlignment="1">
      <alignment horizontal="center" vertical="center" wrapText="1"/>
    </xf>
    <xf numFmtId="165" fontId="49" fillId="0" borderId="51" xfId="9" applyNumberFormat="1" applyFont="1" applyBorder="1" applyAlignment="1">
      <alignment horizontal="left" vertical="center" wrapText="1"/>
    </xf>
    <xf numFmtId="165" fontId="49" fillId="0" borderId="7" xfId="9" applyNumberFormat="1" applyFont="1" applyBorder="1" applyAlignment="1">
      <alignment horizontal="center" vertical="center"/>
    </xf>
    <xf numFmtId="165" fontId="49" fillId="0" borderId="52" xfId="9" applyNumberFormat="1" applyFont="1" applyBorder="1" applyAlignment="1">
      <alignment horizontal="center" vertical="center" wrapText="1"/>
    </xf>
    <xf numFmtId="165" fontId="49" fillId="10" borderId="40" xfId="9" applyNumberFormat="1" applyFont="1" applyFill="1" applyBorder="1" applyAlignment="1">
      <alignment vertical="center" wrapText="1"/>
    </xf>
    <xf numFmtId="165" fontId="49" fillId="10" borderId="12" xfId="9" applyNumberFormat="1" applyFont="1" applyFill="1" applyBorder="1" applyAlignment="1">
      <alignment vertical="center" wrapText="1"/>
    </xf>
    <xf numFmtId="165" fontId="49" fillId="10" borderId="11" xfId="9" applyNumberFormat="1" applyFont="1" applyFill="1" applyBorder="1" applyAlignment="1">
      <alignment vertical="center" wrapText="1"/>
    </xf>
    <xf numFmtId="165" fontId="49" fillId="0" borderId="45" xfId="9" applyNumberFormat="1" applyFont="1" applyBorder="1" applyAlignment="1">
      <alignment horizontal="left" vertical="center" wrapText="1"/>
    </xf>
    <xf numFmtId="165" fontId="49" fillId="0" borderId="1" xfId="9" applyNumberFormat="1" applyFont="1" applyBorder="1" applyAlignment="1">
      <alignment horizontal="left" vertical="center" wrapText="1"/>
    </xf>
    <xf numFmtId="165" fontId="49" fillId="0" borderId="4" xfId="9" applyNumberFormat="1" applyFont="1" applyBorder="1" applyAlignment="1">
      <alignment horizontal="left" vertical="center" wrapText="1"/>
    </xf>
    <xf numFmtId="165" fontId="49" fillId="0" borderId="6" xfId="9" applyNumberFormat="1" applyFont="1" applyBorder="1" applyAlignment="1">
      <alignment horizontal="left" vertical="center" wrapText="1"/>
    </xf>
    <xf numFmtId="167" fontId="49" fillId="9" borderId="0" xfId="9" applyNumberFormat="1" applyFont="1" applyFill="1" applyAlignment="1">
      <alignment horizontal="right" vertical="center"/>
    </xf>
    <xf numFmtId="169" fontId="49" fillId="9" borderId="0" xfId="9" applyNumberFormat="1" applyFont="1" applyFill="1" applyAlignment="1">
      <alignment horizontal="right" vertical="center"/>
    </xf>
    <xf numFmtId="165" fontId="50" fillId="0" borderId="45" xfId="9" applyNumberFormat="1" applyFont="1" applyBorder="1" applyAlignment="1">
      <alignment horizontal="center" vertical="center" wrapText="1"/>
    </xf>
    <xf numFmtId="165" fontId="49" fillId="0" borderId="56" xfId="9" applyNumberFormat="1" applyFont="1" applyBorder="1" applyAlignment="1">
      <alignment horizontal="center" vertical="center" wrapText="1"/>
    </xf>
    <xf numFmtId="165" fontId="49" fillId="0" borderId="48" xfId="9" applyNumberFormat="1" applyFont="1" applyBorder="1" applyAlignment="1">
      <alignment horizontal="center" vertical="center" wrapText="1"/>
    </xf>
    <xf numFmtId="165" fontId="49" fillId="9" borderId="0" xfId="9" applyNumberFormat="1" applyFont="1" applyFill="1" applyAlignment="1">
      <alignment horizontal="center" vertical="center" wrapText="1"/>
    </xf>
    <xf numFmtId="165" fontId="50" fillId="0" borderId="36" xfId="9" applyNumberFormat="1" applyFont="1" applyBorder="1" applyAlignment="1">
      <alignment horizontal="center" vertical="center" wrapText="1"/>
    </xf>
    <xf numFmtId="165" fontId="49" fillId="0" borderId="37" xfId="9" applyNumberFormat="1" applyFont="1" applyBorder="1" applyAlignment="1">
      <alignment horizontal="center" vertical="center" wrapText="1"/>
    </xf>
    <xf numFmtId="165" fontId="49" fillId="0" borderId="57" xfId="9" applyNumberFormat="1" applyFont="1" applyBorder="1" applyAlignment="1">
      <alignment horizontal="center" vertical="center" wrapText="1"/>
    </xf>
    <xf numFmtId="165" fontId="49" fillId="0" borderId="36" xfId="9" applyNumberFormat="1" applyFont="1" applyBorder="1" applyAlignment="1">
      <alignment horizontal="center" vertical="center"/>
    </xf>
    <xf numFmtId="165" fontId="50" fillId="9" borderId="0" xfId="9" applyNumberFormat="1" applyFont="1" applyFill="1" applyAlignment="1">
      <alignment horizontal="center" vertical="center"/>
    </xf>
    <xf numFmtId="165" fontId="49" fillId="0" borderId="40" xfId="9" applyNumberFormat="1" applyFont="1" applyBorder="1" applyAlignment="1">
      <alignment horizontal="center" vertical="center"/>
    </xf>
    <xf numFmtId="165" fontId="49" fillId="9" borderId="0" xfId="9" applyNumberFormat="1" applyFont="1" applyFill="1" applyAlignment="1">
      <alignment horizontal="right" vertical="center" wrapText="1"/>
    </xf>
    <xf numFmtId="165" fontId="46" fillId="9" borderId="0" xfId="9" applyNumberFormat="1" applyFont="1" applyFill="1" applyAlignment="1">
      <alignment vertical="center"/>
    </xf>
    <xf numFmtId="165" fontId="49" fillId="0" borderId="51" xfId="9" applyNumberFormat="1" applyFont="1" applyBorder="1" applyAlignment="1">
      <alignment horizontal="center" vertical="center"/>
    </xf>
    <xf numFmtId="165" fontId="49" fillId="0" borderId="58" xfId="9" applyNumberFormat="1" applyFont="1" applyBorder="1" applyAlignment="1">
      <alignment horizontal="center" vertical="center" wrapText="1"/>
    </xf>
    <xf numFmtId="165" fontId="49" fillId="10" borderId="45" xfId="9" applyNumberFormat="1" applyFont="1" applyFill="1" applyBorder="1" applyAlignment="1">
      <alignment vertical="center"/>
    </xf>
    <xf numFmtId="165" fontId="49" fillId="10" borderId="46" xfId="9" applyNumberFormat="1" applyFont="1" applyFill="1" applyBorder="1" applyAlignment="1">
      <alignment horizontal="center" vertical="center"/>
    </xf>
    <xf numFmtId="167" fontId="49" fillId="0" borderId="59" xfId="9" applyNumberFormat="1" applyFont="1" applyBorder="1" applyAlignment="1">
      <alignment horizontal="center" vertical="center"/>
    </xf>
    <xf numFmtId="167" fontId="49" fillId="0" borderId="56" xfId="9" applyNumberFormat="1" applyFont="1" applyBorder="1" applyAlignment="1">
      <alignment horizontal="center" vertical="center"/>
    </xf>
    <xf numFmtId="165" fontId="49" fillId="10" borderId="36" xfId="9" applyNumberFormat="1" applyFont="1" applyFill="1" applyBorder="1" applyAlignment="1">
      <alignment vertical="center"/>
    </xf>
    <xf numFmtId="165" fontId="49" fillId="10" borderId="37" xfId="9" applyNumberFormat="1" applyFont="1" applyFill="1" applyBorder="1" applyAlignment="1">
      <alignment horizontal="center" vertical="center"/>
    </xf>
    <xf numFmtId="167" fontId="49" fillId="0" borderId="57" xfId="9" applyNumberFormat="1" applyFont="1" applyBorder="1" applyAlignment="1">
      <alignment horizontal="center" vertical="center"/>
    </xf>
    <xf numFmtId="165" fontId="49" fillId="0" borderId="54" xfId="9" applyNumberFormat="1" applyFont="1" applyBorder="1" applyAlignment="1">
      <alignment horizontal="center" vertical="center" wrapText="1"/>
    </xf>
    <xf numFmtId="165" fontId="49" fillId="0" borderId="60" xfId="9" applyNumberFormat="1" applyFont="1" applyBorder="1" applyAlignment="1">
      <alignment horizontal="center" vertical="center"/>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2" fillId="0" borderId="0" xfId="0" applyFont="1" applyFill="1" applyAlignment="1" applyProtection="1">
      <alignment horizontal="center" vertical="center" wrapText="1"/>
      <protection locked="0"/>
    </xf>
    <xf numFmtId="164" fontId="2" fillId="0" borderId="0" xfId="0" quotePrefix="1" applyNumberFormat="1" applyFont="1" applyFill="1" applyAlignment="1" applyProtection="1">
      <alignment horizontal="center" vertical="center" wrapText="1"/>
      <protection locked="0"/>
    </xf>
    <xf numFmtId="164" fontId="2" fillId="0" borderId="0" xfId="0" applyNumberFormat="1" applyFont="1" applyFill="1" applyAlignment="1" applyProtection="1">
      <alignment horizontal="center" vertical="center" wrapText="1"/>
      <protection locked="0"/>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49" fillId="10" borderId="49" xfId="9" applyNumberFormat="1" applyFont="1" applyFill="1" applyBorder="1" applyAlignment="1">
      <alignment horizontal="left" vertical="center" wrapText="1"/>
    </xf>
    <xf numFmtId="0" fontId="0" fillId="0" borderId="62" xfId="0" applyBorder="1"/>
    <xf numFmtId="0" fontId="0" fillId="0" borderId="63" xfId="0" applyBorder="1"/>
    <xf numFmtId="165" fontId="49" fillId="0" borderId="49" xfId="9" applyNumberFormat="1" applyFont="1" applyBorder="1" applyAlignment="1">
      <alignment horizontal="left" vertical="center" wrapText="1"/>
    </xf>
    <xf numFmtId="0" fontId="47" fillId="0" borderId="54" xfId="9" applyFont="1" applyBorder="1" applyAlignment="1">
      <alignment horizontal="left" vertical="center" wrapText="1"/>
    </xf>
    <xf numFmtId="0" fontId="0" fillId="0" borderId="41" xfId="0" applyBorder="1"/>
    <xf numFmtId="0" fontId="0" fillId="0" borderId="55" xfId="0" applyBorder="1"/>
    <xf numFmtId="165" fontId="49" fillId="0" borderId="33" xfId="9" applyNumberFormat="1" applyFont="1" applyBorder="1" applyAlignment="1">
      <alignment horizontal="left" vertical="center" wrapText="1"/>
    </xf>
    <xf numFmtId="0" fontId="0" fillId="0" borderId="34" xfId="0" applyBorder="1"/>
    <xf numFmtId="165" fontId="49" fillId="0" borderId="12" xfId="9" applyNumberFormat="1" applyFont="1" applyBorder="1" applyAlignment="1">
      <alignment horizontal="left" vertical="center" wrapText="1"/>
    </xf>
    <xf numFmtId="0" fontId="0" fillId="0" borderId="12" xfId="0" applyBorder="1"/>
    <xf numFmtId="165" fontId="49" fillId="0" borderId="41" xfId="9" applyNumberFormat="1" applyFont="1" applyBorder="1" applyAlignment="1">
      <alignment horizontal="left" vertical="center" wrapText="1"/>
    </xf>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32" xfId="2" quotePrefix="1" applyBorder="1" applyAlignment="1" applyProtection="1">
      <alignment horizontal="center" vertical="center" wrapText="1"/>
      <protection locked="0"/>
    </xf>
    <xf numFmtId="0" fontId="0" fillId="0" borderId="24" xfId="0" applyBorder="1" applyProtection="1">
      <protection locked="0"/>
    </xf>
    <xf numFmtId="0" fontId="18" fillId="2" borderId="0" xfId="0" applyFont="1" applyFill="1" applyAlignment="1">
      <alignment horizontal="center" vertical="center" wrapText="1"/>
    </xf>
    <xf numFmtId="0" fontId="26" fillId="4" borderId="0" xfId="0" applyFont="1" applyFill="1" applyAlignment="1">
      <alignment horizontal="center" vertical="center" wrapText="1"/>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xf numFmtId="0" fontId="2" fillId="0" borderId="15" xfId="0" applyFont="1" applyFill="1" applyBorder="1" applyAlignment="1" applyProtection="1">
      <alignment horizontal="center" vertical="center" wrapText="1"/>
      <protection locked="0"/>
    </xf>
    <xf numFmtId="0" fontId="14" fillId="0" borderId="0" xfId="2" applyFill="1" applyAlignment="1">
      <alignment horizontal="center"/>
    </xf>
    <xf numFmtId="165" fontId="2" fillId="0" borderId="0" xfId="0"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9" fontId="2" fillId="0" borderId="0" xfId="1" applyFont="1" applyFill="1" applyAlignment="1" applyProtection="1">
      <alignment horizontal="center" vertical="center" wrapText="1"/>
      <protection locked="0"/>
    </xf>
    <xf numFmtId="0" fontId="0" fillId="0" borderId="0" xfId="0" applyFill="1" applyProtection="1">
      <protection locked="0"/>
    </xf>
    <xf numFmtId="3" fontId="2" fillId="0" borderId="0" xfId="0" quotePrefix="1" applyNumberFormat="1" applyFont="1" applyFill="1" applyAlignment="1" applyProtection="1">
      <alignment horizontal="center" vertical="center" wrapText="1"/>
      <protection locked="0"/>
    </xf>
    <xf numFmtId="165" fontId="2" fillId="0" borderId="0" xfId="0" quotePrefix="1" applyNumberFormat="1" applyFont="1" applyFill="1" applyAlignment="1" applyProtection="1">
      <alignment horizontal="center" vertical="center" wrapText="1"/>
      <protection locked="0"/>
    </xf>
    <xf numFmtId="164" fontId="2" fillId="0" borderId="0" xfId="1" quotePrefix="1" applyNumberFormat="1" applyFont="1" applyFill="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3" fillId="0" borderId="0" xfId="0" quotePrefix="1"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0" fillId="0" borderId="0" xfId="0" quotePrefix="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protection locked="0"/>
    </xf>
    <xf numFmtId="164" fontId="3" fillId="0" borderId="0" xfId="0" quotePrefix="1" applyNumberFormat="1" applyFont="1" applyFill="1" applyAlignment="1" applyProtection="1">
      <alignment horizontal="center" vertical="center" wrapText="1"/>
      <protection locked="0"/>
    </xf>
    <xf numFmtId="166" fontId="23" fillId="0" borderId="0" xfId="0" applyNumberFormat="1" applyFont="1" applyFill="1" applyAlignment="1" applyProtection="1">
      <alignment horizontal="center" vertical="center" wrapText="1"/>
      <protection locked="0"/>
    </xf>
    <xf numFmtId="164" fontId="3" fillId="0" borderId="0" xfId="0" applyNumberFormat="1" applyFont="1" applyFill="1" applyAlignment="1" applyProtection="1">
      <alignment horizontal="center" vertical="center" wrapText="1"/>
      <protection locked="0"/>
    </xf>
    <xf numFmtId="10" fontId="2" fillId="0" borderId="0" xfId="0" quotePrefix="1" applyNumberFormat="1" applyFont="1" applyFill="1" applyAlignment="1" applyProtection="1">
      <alignment horizontal="center" vertical="center" wrapText="1"/>
      <protection locked="0"/>
    </xf>
    <xf numFmtId="9" fontId="0" fillId="0" borderId="0" xfId="1" quotePrefix="1" applyFont="1" applyFill="1" applyAlignment="1" applyProtection="1">
      <alignment horizontal="center" vertical="center" wrapText="1"/>
      <protection locked="0"/>
    </xf>
    <xf numFmtId="165" fontId="0" fillId="0" borderId="0" xfId="0" applyNumberFormat="1" applyFill="1" applyAlignment="1" applyProtection="1">
      <alignment horizontal="center" vertical="center" wrapText="1"/>
      <protection locked="0"/>
    </xf>
    <xf numFmtId="164" fontId="0" fillId="0" borderId="0" xfId="1" quotePrefix="1" applyNumberFormat="1" applyFont="1" applyFill="1" applyAlignment="1" applyProtection="1">
      <alignment horizontal="center" vertical="center" wrapText="1"/>
      <protection locked="0"/>
    </xf>
    <xf numFmtId="9" fontId="2" fillId="0" borderId="0" xfId="1" quotePrefix="1" applyFont="1" applyFill="1" applyAlignment="1" applyProtection="1">
      <alignment horizontal="center" vertical="center" wrapText="1"/>
      <protection locked="0"/>
    </xf>
    <xf numFmtId="0" fontId="14" fillId="0" borderId="0" xfId="2" applyFill="1" applyAlignment="1">
      <alignment horizontal="center" vertical="center" wrapText="1"/>
    </xf>
    <xf numFmtId="165" fontId="2" fillId="0" borderId="0" xfId="0" applyNumberFormat="1" applyFont="1" applyFill="1" applyAlignment="1">
      <alignment horizontal="center" vertical="center" wrapText="1"/>
    </xf>
    <xf numFmtId="3" fontId="2" fillId="0" borderId="0" xfId="0" applyNumberFormat="1" applyFont="1" applyFill="1" applyAlignment="1" applyProtection="1">
      <alignment horizontal="center" vertical="center" wrapText="1"/>
      <protection locked="0"/>
    </xf>
    <xf numFmtId="164" fontId="31" fillId="0" borderId="0" xfId="1" applyNumberFormat="1" applyFont="1" applyFill="1" applyAlignment="1" applyProtection="1">
      <alignment horizontal="center" vertical="center" wrapText="1"/>
      <protection locked="0"/>
    </xf>
    <xf numFmtId="164" fontId="0" fillId="0" borderId="0" xfId="1" applyNumberFormat="1" applyFont="1" applyFill="1" applyAlignment="1" applyProtection="1">
      <alignment horizontal="center" vertical="center" wrapText="1"/>
      <protection locked="0"/>
    </xf>
    <xf numFmtId="0" fontId="0" fillId="0" borderId="0" xfId="0" applyFill="1" applyAlignment="1" applyProtection="1">
      <alignment horizontal="center"/>
      <protection locked="0"/>
    </xf>
    <xf numFmtId="164" fontId="26" fillId="0" borderId="0" xfId="1" applyNumberFormat="1" applyFont="1" applyFill="1" applyAlignment="1" applyProtection="1">
      <alignment horizontal="center" vertical="center" wrapText="1"/>
      <protection locked="0"/>
    </xf>
    <xf numFmtId="0" fontId="22" fillId="0" borderId="0" xfId="0" applyFont="1" applyFill="1" applyAlignment="1" applyProtection="1">
      <alignment horizontal="center" vertical="center" wrapText="1"/>
      <protection locked="0"/>
    </xf>
    <xf numFmtId="3" fontId="2" fillId="0" borderId="0" xfId="0" applyNumberFormat="1" applyFont="1" applyFill="1" applyAlignment="1">
      <alignment horizontal="center" vertical="center" wrapText="1"/>
    </xf>
    <xf numFmtId="0" fontId="22"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2" fillId="0" borderId="0" xfId="1" applyNumberFormat="1" applyFont="1" applyFill="1" applyAlignment="1">
      <alignment horizontal="center" vertical="center" wrapText="1"/>
    </xf>
    <xf numFmtId="167" fontId="49" fillId="0" borderId="38" xfId="9" applyNumberFormat="1" applyFont="1" applyFill="1" applyBorder="1" applyAlignment="1">
      <alignment horizontal="center" vertical="center"/>
    </xf>
    <xf numFmtId="0" fontId="49" fillId="0" borderId="38" xfId="9" applyFont="1" applyFill="1" applyBorder="1" applyAlignment="1">
      <alignment horizontal="center" vertical="center" wrapText="1"/>
    </xf>
    <xf numFmtId="165" fontId="49" fillId="0" borderId="38" xfId="9" applyNumberFormat="1" applyFont="1" applyFill="1" applyBorder="1" applyAlignment="1">
      <alignment horizontal="center" vertical="center" wrapText="1"/>
    </xf>
    <xf numFmtId="167" fontId="49" fillId="0" borderId="38" xfId="9" quotePrefix="1" applyNumberFormat="1" applyFont="1" applyFill="1" applyBorder="1" applyAlignment="1">
      <alignment horizontal="center" vertical="center"/>
    </xf>
    <xf numFmtId="165" fontId="49" fillId="0" borderId="52" xfId="9" applyNumberFormat="1" applyFont="1" applyFill="1" applyBorder="1" applyAlignment="1">
      <alignment horizontal="center" vertical="center" wrapText="1"/>
    </xf>
    <xf numFmtId="0" fontId="47" fillId="0" borderId="53" xfId="9" applyFont="1" applyFill="1" applyBorder="1" applyAlignment="1">
      <alignment horizontal="center" vertical="center" wrapText="1"/>
    </xf>
    <xf numFmtId="167" fontId="49" fillId="0" borderId="39" xfId="9" applyNumberFormat="1" applyFont="1" applyFill="1" applyBorder="1" applyAlignment="1">
      <alignment horizontal="center" vertical="center"/>
    </xf>
    <xf numFmtId="167" fontId="49" fillId="0" borderId="42" xfId="9" applyNumberFormat="1" applyFont="1" applyFill="1" applyBorder="1" applyAlignment="1">
      <alignment horizontal="center" vertical="center"/>
    </xf>
    <xf numFmtId="169" fontId="49" fillId="0" borderId="48" xfId="9" applyNumberFormat="1" applyFont="1" applyFill="1" applyBorder="1" applyAlignment="1">
      <alignment horizontal="center" vertical="center"/>
    </xf>
    <xf numFmtId="169" fontId="49" fillId="0" borderId="39" xfId="9" applyNumberFormat="1" applyFont="1" applyFill="1" applyBorder="1" applyAlignment="1">
      <alignment horizontal="center" vertical="center"/>
    </xf>
    <xf numFmtId="167" fontId="49" fillId="0" borderId="52" xfId="9" applyNumberFormat="1" applyFont="1" applyFill="1" applyBorder="1" applyAlignment="1">
      <alignment horizontal="center" vertical="center"/>
    </xf>
    <xf numFmtId="165" fontId="49" fillId="0" borderId="47" xfId="9" applyNumberFormat="1" applyFont="1" applyFill="1" applyBorder="1" applyAlignment="1">
      <alignment horizontal="center" vertical="center" wrapText="1"/>
    </xf>
    <xf numFmtId="165" fontId="49" fillId="0" borderId="57" xfId="9" applyNumberFormat="1" applyFont="1" applyFill="1" applyBorder="1" applyAlignment="1">
      <alignment horizontal="center" vertical="center" wrapText="1"/>
    </xf>
    <xf numFmtId="3" fontId="49" fillId="0" borderId="39" xfId="9" applyNumberFormat="1" applyFont="1" applyFill="1" applyBorder="1" applyAlignment="1">
      <alignment horizontal="center" vertical="center" wrapText="1"/>
    </xf>
    <xf numFmtId="165" fontId="49" fillId="0" borderId="39" xfId="9" applyNumberFormat="1" applyFont="1" applyFill="1" applyBorder="1" applyAlignment="1">
      <alignment horizontal="center" vertical="center" wrapText="1"/>
    </xf>
    <xf numFmtId="165" fontId="49" fillId="0" borderId="42" xfId="9" applyNumberFormat="1" applyFont="1" applyFill="1" applyBorder="1" applyAlignment="1">
      <alignment horizontal="center" vertical="center" wrapText="1"/>
    </xf>
    <xf numFmtId="167" fontId="49" fillId="0" borderId="44" xfId="9" applyNumberFormat="1" applyFont="1" applyFill="1" applyBorder="1" applyAlignment="1">
      <alignment horizontal="center" vertical="center"/>
    </xf>
    <xf numFmtId="3" fontId="49" fillId="0" borderId="13" xfId="9" applyNumberFormat="1" applyFont="1" applyFill="1" applyBorder="1" applyAlignment="1">
      <alignment horizontal="center" vertical="center" wrapText="1"/>
    </xf>
    <xf numFmtId="3" fontId="49" fillId="0" borderId="50" xfId="9" applyNumberFormat="1" applyFont="1" applyFill="1" applyBorder="1" applyAlignment="1">
      <alignment horizontal="center" vertical="center"/>
    </xf>
    <xf numFmtId="165" fontId="49" fillId="0" borderId="13" xfId="9" applyNumberFormat="1" applyFont="1" applyFill="1" applyBorder="1" applyAlignment="1">
      <alignment horizontal="center" vertical="center" wrapText="1"/>
    </xf>
    <xf numFmtId="165" fontId="47" fillId="0" borderId="42" xfId="9" applyNumberFormat="1" applyFont="1" applyFill="1" applyBorder="1" applyAlignment="1">
      <alignment horizontal="center" vertical="center"/>
    </xf>
    <xf numFmtId="167" fontId="49" fillId="0" borderId="57" xfId="9" applyNumberFormat="1" applyFont="1" applyFill="1" applyBorder="1" applyAlignment="1">
      <alignment horizontal="center" vertical="center"/>
    </xf>
    <xf numFmtId="165" fontId="49" fillId="0" borderId="58" xfId="9" applyNumberFormat="1" applyFont="1" applyFill="1" applyBorder="1" applyAlignment="1">
      <alignment horizontal="center" vertical="center" wrapText="1"/>
    </xf>
    <xf numFmtId="168" fontId="49" fillId="0" borderId="39" xfId="9" applyNumberFormat="1" applyFont="1" applyFill="1" applyBorder="1" applyAlignment="1">
      <alignment horizontal="center" vertical="center" wrapText="1"/>
    </xf>
    <xf numFmtId="0" fontId="40" fillId="0" borderId="0" xfId="0" applyFont="1" applyFill="1" applyAlignment="1" applyProtection="1">
      <alignment horizontal="center" vertical="center" wrapText="1"/>
      <protection locked="0"/>
    </xf>
    <xf numFmtId="2" fontId="2" fillId="0" borderId="0" xfId="0" applyNumberFormat="1" applyFont="1" applyFill="1" applyAlignment="1" applyProtection="1">
      <alignment horizontal="center" vertical="center" wrapText="1"/>
      <protection locked="0"/>
    </xf>
    <xf numFmtId="1" fontId="2" fillId="0" borderId="0" xfId="0" applyNumberFormat="1" applyFont="1" applyFill="1" applyAlignment="1" applyProtection="1">
      <alignment horizontal="center" vertical="center" wrapText="1"/>
      <protection locked="0"/>
    </xf>
    <xf numFmtId="4" fontId="2" fillId="0" borderId="0" xfId="0" applyNumberFormat="1" applyFont="1" applyFill="1" applyAlignment="1" applyProtection="1">
      <alignment horizontal="center" vertical="center" wrapText="1"/>
      <protection locked="0"/>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printerSettings" Target="../printerSettings/printerSettings1.bin"/><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berlinhyp.de/" TargetMode="External"/><Relationship Id="rId5" Type="http://schemas.openxmlformats.org/officeDocument/2006/relationships/hyperlink" Target="http://www.berlinhyp.de/" TargetMode="External"/><Relationship Id="rId4" Type="http://schemas.openxmlformats.org/officeDocument/2006/relationships/hyperlink" Target="http://eur-lex.europa.eu/legal-content/EN/TXT/?uri=CELEX%3A32015R0061"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212" customWidth="1"/>
  </cols>
  <sheetData>
    <row r="1" spans="1:1" ht="31.5" customHeight="1" x14ac:dyDescent="0.25">
      <c r="A1" s="46" t="s">
        <v>0</v>
      </c>
    </row>
    <row r="3" spans="1:1" x14ac:dyDescent="0.25">
      <c r="A3" s="89"/>
    </row>
    <row r="4" spans="1:1" ht="34.5" customHeight="1" x14ac:dyDescent="0.25">
      <c r="A4" s="90" t="s">
        <v>1</v>
      </c>
    </row>
    <row r="5" spans="1:1" ht="34.5" customHeight="1" x14ac:dyDescent="0.25">
      <c r="A5" s="90" t="s">
        <v>2</v>
      </c>
    </row>
    <row r="6" spans="1:1" ht="34.5" customHeight="1" x14ac:dyDescent="0.25">
      <c r="A6" s="90" t="s">
        <v>3</v>
      </c>
    </row>
    <row r="7" spans="1:1" ht="17.25" customHeight="1" x14ac:dyDescent="0.25">
      <c r="A7" s="90"/>
    </row>
    <row r="8" spans="1:1" ht="18.75" customHeight="1" x14ac:dyDescent="0.25">
      <c r="A8" s="91" t="s">
        <v>4</v>
      </c>
    </row>
    <row r="9" spans="1:1" ht="34.5" customHeight="1" x14ac:dyDescent="0.3">
      <c r="A9" s="92" t="s">
        <v>5</v>
      </c>
    </row>
    <row r="10" spans="1:1" ht="69" customHeight="1" x14ac:dyDescent="0.25">
      <c r="A10" s="93" t="s">
        <v>6</v>
      </c>
    </row>
    <row r="11" spans="1:1" ht="34.5" customHeight="1" x14ac:dyDescent="0.25">
      <c r="A11" s="93" t="s">
        <v>7</v>
      </c>
    </row>
    <row r="12" spans="1:1" ht="17.25" customHeight="1" x14ac:dyDescent="0.25">
      <c r="A12" s="93" t="s">
        <v>8</v>
      </c>
    </row>
    <row r="13" spans="1:1" ht="17.25" customHeight="1" x14ac:dyDescent="0.25">
      <c r="A13" s="93" t="s">
        <v>9</v>
      </c>
    </row>
    <row r="14" spans="1:1" ht="34.5" customHeight="1" x14ac:dyDescent="0.25">
      <c r="A14" s="93" t="s">
        <v>10</v>
      </c>
    </row>
    <row r="15" spans="1:1" ht="17.25" customHeight="1" x14ac:dyDescent="0.25">
      <c r="A15" s="93"/>
    </row>
    <row r="16" spans="1:1" ht="18.75" customHeight="1" x14ac:dyDescent="0.25">
      <c r="A16" s="91" t="s">
        <v>11</v>
      </c>
    </row>
    <row r="17" spans="1:1" ht="17.25" customHeight="1" x14ac:dyDescent="0.25">
      <c r="A17" s="94" t="s">
        <v>12</v>
      </c>
    </row>
    <row r="18" spans="1:1" ht="34.5" customHeight="1" x14ac:dyDescent="0.25">
      <c r="A18" s="95" t="s">
        <v>13</v>
      </c>
    </row>
    <row r="19" spans="1:1" ht="34.5" customHeight="1" x14ac:dyDescent="0.25">
      <c r="A19" s="95" t="s">
        <v>14</v>
      </c>
    </row>
    <row r="20" spans="1:1" ht="51.75" customHeight="1" x14ac:dyDescent="0.25">
      <c r="A20" s="95" t="s">
        <v>15</v>
      </c>
    </row>
    <row r="21" spans="1:1" ht="86.25" customHeight="1" x14ac:dyDescent="0.25">
      <c r="A21" s="95" t="s">
        <v>16</v>
      </c>
    </row>
    <row r="22" spans="1:1" ht="51.75" customHeight="1" x14ac:dyDescent="0.25">
      <c r="A22" s="95" t="s">
        <v>17</v>
      </c>
    </row>
    <row r="23" spans="1:1" ht="34.5" customHeight="1" x14ac:dyDescent="0.25">
      <c r="A23" s="95" t="s">
        <v>18</v>
      </c>
    </row>
    <row r="24" spans="1:1" ht="17.25" customHeight="1" x14ac:dyDescent="0.25">
      <c r="A24" s="95" t="s">
        <v>19</v>
      </c>
    </row>
    <row r="25" spans="1:1" ht="17.25" customHeight="1" x14ac:dyDescent="0.25">
      <c r="A25" s="94" t="s">
        <v>20</v>
      </c>
    </row>
    <row r="26" spans="1:1" ht="51.75" customHeight="1" x14ac:dyDescent="0.3">
      <c r="A26" s="96" t="s">
        <v>21</v>
      </c>
    </row>
    <row r="27" spans="1:1" ht="17.25" customHeight="1" x14ac:dyDescent="0.3">
      <c r="A27" s="96" t="s">
        <v>22</v>
      </c>
    </row>
    <row r="28" spans="1:1" ht="17.25" customHeight="1" x14ac:dyDescent="0.25">
      <c r="A28" s="94" t="s">
        <v>23</v>
      </c>
    </row>
    <row r="29" spans="1:1" ht="34.5" customHeight="1" x14ac:dyDescent="0.25">
      <c r="A29" s="95" t="s">
        <v>24</v>
      </c>
    </row>
    <row r="30" spans="1:1" ht="34.5" customHeight="1" x14ac:dyDescent="0.25">
      <c r="A30" s="95" t="s">
        <v>25</v>
      </c>
    </row>
    <row r="31" spans="1:1" ht="34.5" customHeight="1" x14ac:dyDescent="0.25">
      <c r="A31" s="95" t="s">
        <v>26</v>
      </c>
    </row>
    <row r="32" spans="1:1" ht="34.5" customHeight="1" x14ac:dyDescent="0.25">
      <c r="A32" s="95" t="s">
        <v>27</v>
      </c>
    </row>
    <row r="33" spans="1:1" ht="17.25" customHeight="1" x14ac:dyDescent="0.25">
      <c r="A33" s="95"/>
    </row>
    <row r="34" spans="1:1" ht="18.75" customHeight="1" x14ac:dyDescent="0.25">
      <c r="A34" s="91" t="s">
        <v>28</v>
      </c>
    </row>
    <row r="35" spans="1:1" ht="17.25" customHeight="1" x14ac:dyDescent="0.25">
      <c r="A35" s="94" t="s">
        <v>29</v>
      </c>
    </row>
    <row r="36" spans="1:1" ht="34.5" customHeight="1" x14ac:dyDescent="0.25">
      <c r="A36" s="95" t="s">
        <v>30</v>
      </c>
    </row>
    <row r="37" spans="1:1" ht="34.5" customHeight="1" x14ac:dyDescent="0.25">
      <c r="A37" s="95" t="s">
        <v>31</v>
      </c>
    </row>
    <row r="38" spans="1:1" ht="34.5" customHeight="1" x14ac:dyDescent="0.25">
      <c r="A38" s="95" t="s">
        <v>32</v>
      </c>
    </row>
    <row r="39" spans="1:1" ht="17.25" customHeight="1" x14ac:dyDescent="0.25">
      <c r="A39" s="95" t="s">
        <v>33</v>
      </c>
    </row>
    <row r="40" spans="1:1" ht="34.5" customHeight="1" x14ac:dyDescent="0.25">
      <c r="A40" s="95" t="s">
        <v>34</v>
      </c>
    </row>
    <row r="41" spans="1:1" ht="17.25" customHeight="1" x14ac:dyDescent="0.25">
      <c r="A41" s="94" t="s">
        <v>35</v>
      </c>
    </row>
    <row r="42" spans="1:1" ht="17.25" customHeight="1" x14ac:dyDescent="0.25">
      <c r="A42" s="95" t="s">
        <v>36</v>
      </c>
    </row>
    <row r="43" spans="1:1" ht="17.25" customHeight="1" x14ac:dyDescent="0.3">
      <c r="A43" s="96" t="s">
        <v>37</v>
      </c>
    </row>
    <row r="44" spans="1:1" ht="17.25" customHeight="1" x14ac:dyDescent="0.25">
      <c r="A44" s="94" t="s">
        <v>38</v>
      </c>
    </row>
    <row r="45" spans="1:1" ht="34.5" customHeight="1" x14ac:dyDescent="0.3">
      <c r="A45" s="96" t="s">
        <v>39</v>
      </c>
    </row>
    <row r="46" spans="1:1" ht="34.5" customHeight="1" x14ac:dyDescent="0.25">
      <c r="A46" s="95" t="s">
        <v>40</v>
      </c>
    </row>
    <row r="47" spans="1:1" ht="51.75" customHeight="1" x14ac:dyDescent="0.25">
      <c r="A47" s="95" t="s">
        <v>41</v>
      </c>
    </row>
    <row r="48" spans="1:1" ht="17.25" customHeight="1" x14ac:dyDescent="0.25">
      <c r="A48" s="95" t="s">
        <v>42</v>
      </c>
    </row>
    <row r="49" spans="1:1" ht="17.25" customHeight="1" x14ac:dyDescent="0.3">
      <c r="A49" s="96" t="s">
        <v>43</v>
      </c>
    </row>
    <row r="50" spans="1:1" ht="17.25" customHeight="1" x14ac:dyDescent="0.25">
      <c r="A50" s="94" t="s">
        <v>44</v>
      </c>
    </row>
    <row r="51" spans="1:1" ht="34.5" customHeight="1" x14ac:dyDescent="0.3">
      <c r="A51" s="96" t="s">
        <v>45</v>
      </c>
    </row>
    <row r="52" spans="1:1" ht="17.25" customHeight="1" x14ac:dyDescent="0.25">
      <c r="A52" s="95" t="s">
        <v>46</v>
      </c>
    </row>
    <row r="53" spans="1:1" ht="34.5" customHeight="1" x14ac:dyDescent="0.3">
      <c r="A53" s="96" t="s">
        <v>47</v>
      </c>
    </row>
    <row r="54" spans="1:1" ht="17.25" customHeight="1" x14ac:dyDescent="0.25">
      <c r="A54" s="94" t="s">
        <v>48</v>
      </c>
    </row>
    <row r="55" spans="1:1" ht="17.25" customHeight="1" x14ac:dyDescent="0.3">
      <c r="A55" s="96" t="s">
        <v>49</v>
      </c>
    </row>
    <row r="56" spans="1:1" ht="34.5" customHeight="1" x14ac:dyDescent="0.25">
      <c r="A56" s="95" t="s">
        <v>50</v>
      </c>
    </row>
    <row r="57" spans="1:1" ht="17.25" customHeight="1" x14ac:dyDescent="0.25">
      <c r="A57" s="95" t="s">
        <v>51</v>
      </c>
    </row>
    <row r="58" spans="1:1" ht="34.5" customHeight="1" x14ac:dyDescent="0.25">
      <c r="A58" s="95" t="s">
        <v>52</v>
      </c>
    </row>
    <row r="59" spans="1:1" ht="17.25" customHeight="1" x14ac:dyDescent="0.25">
      <c r="A59" s="94" t="s">
        <v>53</v>
      </c>
    </row>
    <row r="60" spans="1:1" ht="34.5" customHeight="1" x14ac:dyDescent="0.25">
      <c r="A60" s="95" t="s">
        <v>54</v>
      </c>
    </row>
    <row r="61" spans="1:1" ht="17.25" customHeight="1" x14ac:dyDescent="0.25">
      <c r="A61" s="97"/>
    </row>
    <row r="62" spans="1:1" ht="18.75" customHeight="1" x14ac:dyDescent="0.25">
      <c r="A62" s="91" t="s">
        <v>55</v>
      </c>
    </row>
    <row r="63" spans="1:1" ht="17.25" customHeight="1" x14ac:dyDescent="0.25">
      <c r="A63" s="94" t="s">
        <v>56</v>
      </c>
    </row>
    <row r="64" spans="1:1" ht="34.5" customHeight="1" x14ac:dyDescent="0.25">
      <c r="A64" s="95" t="s">
        <v>57</v>
      </c>
    </row>
    <row r="65" spans="1:1" ht="17.25" customHeight="1" x14ac:dyDescent="0.25">
      <c r="A65" s="95" t="s">
        <v>58</v>
      </c>
    </row>
    <row r="66" spans="1:1" ht="34.5" customHeight="1" x14ac:dyDescent="0.25">
      <c r="A66" s="93" t="s">
        <v>59</v>
      </c>
    </row>
    <row r="67" spans="1:1" ht="34.5" customHeight="1" x14ac:dyDescent="0.25">
      <c r="A67" s="93" t="s">
        <v>60</v>
      </c>
    </row>
    <row r="68" spans="1:1" ht="34.5" customHeight="1" x14ac:dyDescent="0.25">
      <c r="A68" s="93" t="s">
        <v>61</v>
      </c>
    </row>
    <row r="69" spans="1:1" ht="17.25" customHeight="1" x14ac:dyDescent="0.25">
      <c r="A69" s="98" t="s">
        <v>62</v>
      </c>
    </row>
    <row r="70" spans="1:1" ht="51.75" customHeight="1" x14ac:dyDescent="0.25">
      <c r="A70" s="93" t="s">
        <v>63</v>
      </c>
    </row>
    <row r="71" spans="1:1" ht="17.25" customHeight="1" x14ac:dyDescent="0.25">
      <c r="A71" s="93" t="s">
        <v>64</v>
      </c>
    </row>
    <row r="72" spans="1:1" ht="17.25" customHeight="1" x14ac:dyDescent="0.25">
      <c r="A72" s="98" t="s">
        <v>65</v>
      </c>
    </row>
    <row r="73" spans="1:1" ht="17.25" customHeight="1" x14ac:dyDescent="0.25">
      <c r="A73" s="93" t="s">
        <v>66</v>
      </c>
    </row>
    <row r="74" spans="1:1" ht="17.25" customHeight="1" x14ac:dyDescent="0.25">
      <c r="A74" s="98" t="s">
        <v>67</v>
      </c>
    </row>
    <row r="75" spans="1:1" ht="34.5" customHeight="1" x14ac:dyDescent="0.25">
      <c r="A75" s="93" t="s">
        <v>68</v>
      </c>
    </row>
    <row r="76" spans="1:1" ht="17.25" customHeight="1" x14ac:dyDescent="0.25">
      <c r="A76" s="93" t="s">
        <v>69</v>
      </c>
    </row>
    <row r="77" spans="1:1" ht="51.75" customHeight="1" x14ac:dyDescent="0.25">
      <c r="A77" s="93" t="s">
        <v>70</v>
      </c>
    </row>
    <row r="78" spans="1:1" ht="17.25" customHeight="1" x14ac:dyDescent="0.25">
      <c r="A78" s="98" t="s">
        <v>71</v>
      </c>
    </row>
    <row r="79" spans="1:1" ht="17.25" customHeight="1" x14ac:dyDescent="0.3">
      <c r="A79" s="92" t="s">
        <v>72</v>
      </c>
    </row>
    <row r="80" spans="1:1" ht="17.25" customHeight="1" x14ac:dyDescent="0.25">
      <c r="A80" s="98" t="s">
        <v>73</v>
      </c>
    </row>
    <row r="81" spans="1:1" ht="34.5" customHeight="1" x14ac:dyDescent="0.25">
      <c r="A81" s="93" t="s">
        <v>74</v>
      </c>
    </row>
    <row r="82" spans="1:1" ht="34.5" customHeight="1" x14ac:dyDescent="0.25">
      <c r="A82" s="93" t="s">
        <v>75</v>
      </c>
    </row>
    <row r="83" spans="1:1" ht="34.5" customHeight="1" x14ac:dyDescent="0.25">
      <c r="A83" s="93" t="s">
        <v>76</v>
      </c>
    </row>
    <row r="84" spans="1:1" ht="34.5" customHeight="1" x14ac:dyDescent="0.25">
      <c r="A84" s="93" t="s">
        <v>77</v>
      </c>
    </row>
    <row r="85" spans="1:1" ht="34.5" customHeight="1" x14ac:dyDescent="0.25">
      <c r="A85" s="93" t="s">
        <v>78</v>
      </c>
    </row>
    <row r="86" spans="1:1" ht="17.25" customHeight="1" x14ac:dyDescent="0.25">
      <c r="A86" s="98" t="s">
        <v>79</v>
      </c>
    </row>
    <row r="87" spans="1:1" ht="17.25" customHeight="1" x14ac:dyDescent="0.25">
      <c r="A87" s="93" t="s">
        <v>80</v>
      </c>
    </row>
    <row r="88" spans="1:1" ht="34.5" customHeight="1" x14ac:dyDescent="0.25">
      <c r="A88" s="93" t="s">
        <v>81</v>
      </c>
    </row>
    <row r="89" spans="1:1" ht="17.25" customHeight="1" x14ac:dyDescent="0.25">
      <c r="A89" s="98" t="s">
        <v>82</v>
      </c>
    </row>
    <row r="90" spans="1:1" ht="34.5" customHeight="1" x14ac:dyDescent="0.25">
      <c r="A90" s="93" t="s">
        <v>83</v>
      </c>
    </row>
    <row r="91" spans="1:1" ht="17.25" customHeight="1" x14ac:dyDescent="0.25">
      <c r="A91" s="98" t="s">
        <v>84</v>
      </c>
    </row>
    <row r="92" spans="1:1" ht="17.25" customHeight="1" x14ac:dyDescent="0.3">
      <c r="A92" s="92" t="s">
        <v>85</v>
      </c>
    </row>
    <row r="93" spans="1:1" ht="17.25" customHeight="1" x14ac:dyDescent="0.25">
      <c r="A93" s="93" t="s">
        <v>86</v>
      </c>
    </row>
    <row r="94" spans="1:1" ht="17.25" customHeight="1" x14ac:dyDescent="0.25">
      <c r="A94" s="93"/>
    </row>
    <row r="95" spans="1:1" ht="18.75" customHeight="1" x14ac:dyDescent="0.25">
      <c r="A95" s="91" t="s">
        <v>87</v>
      </c>
    </row>
    <row r="96" spans="1:1" ht="34.5" customHeight="1" x14ac:dyDescent="0.3">
      <c r="A96" s="92" t="s">
        <v>88</v>
      </c>
    </row>
    <row r="97" spans="1:1" ht="17.25" customHeight="1" x14ac:dyDescent="0.3">
      <c r="A97" s="92" t="s">
        <v>89</v>
      </c>
    </row>
    <row r="98" spans="1:1" ht="17.25" customHeight="1" x14ac:dyDescent="0.25">
      <c r="A98" s="98" t="s">
        <v>90</v>
      </c>
    </row>
    <row r="99" spans="1:1" ht="17.25" customHeight="1" x14ac:dyDescent="0.25">
      <c r="A99" s="90" t="s">
        <v>91</v>
      </c>
    </row>
    <row r="100" spans="1:1" ht="17.25" customHeight="1" x14ac:dyDescent="0.25">
      <c r="A100" s="93" t="s">
        <v>92</v>
      </c>
    </row>
    <row r="101" spans="1:1" ht="17.25" customHeight="1" x14ac:dyDescent="0.25">
      <c r="A101" s="93" t="s">
        <v>93</v>
      </c>
    </row>
    <row r="102" spans="1:1" ht="17.25" customHeight="1" x14ac:dyDescent="0.25">
      <c r="A102" s="93" t="s">
        <v>94</v>
      </c>
    </row>
    <row r="103" spans="1:1" ht="17.25" customHeight="1" x14ac:dyDescent="0.25">
      <c r="A103" s="93" t="s">
        <v>95</v>
      </c>
    </row>
    <row r="104" spans="1:1" ht="34.5" customHeight="1" x14ac:dyDescent="0.25">
      <c r="A104" s="93" t="s">
        <v>96</v>
      </c>
    </row>
    <row r="105" spans="1:1" ht="17.25" customHeight="1" x14ac:dyDescent="0.25">
      <c r="A105" s="90" t="s">
        <v>97</v>
      </c>
    </row>
    <row r="106" spans="1:1" ht="17.25" customHeight="1" x14ac:dyDescent="0.25">
      <c r="A106" s="93" t="s">
        <v>98</v>
      </c>
    </row>
    <row r="107" spans="1:1" ht="17.25" customHeight="1" x14ac:dyDescent="0.25">
      <c r="A107" s="93" t="s">
        <v>99</v>
      </c>
    </row>
    <row r="108" spans="1:1" ht="17.25" customHeight="1" x14ac:dyDescent="0.25">
      <c r="A108" s="93" t="s">
        <v>100</v>
      </c>
    </row>
    <row r="109" spans="1:1" ht="17.25" customHeight="1" x14ac:dyDescent="0.25">
      <c r="A109" s="93" t="s">
        <v>101</v>
      </c>
    </row>
    <row r="110" spans="1:1" ht="17.25" customHeight="1" x14ac:dyDescent="0.25">
      <c r="A110" s="93" t="s">
        <v>102</v>
      </c>
    </row>
    <row r="111" spans="1:1" ht="17.25" customHeight="1" x14ac:dyDescent="0.25">
      <c r="A111" s="93" t="s">
        <v>103</v>
      </c>
    </row>
    <row r="112" spans="1:1" ht="17.25" customHeight="1" x14ac:dyDescent="0.25">
      <c r="A112" s="98" t="s">
        <v>104</v>
      </c>
    </row>
    <row r="113" spans="1:1" ht="17.25" customHeight="1" x14ac:dyDescent="0.25">
      <c r="A113" s="93" t="s">
        <v>105</v>
      </c>
    </row>
    <row r="114" spans="1:1" ht="17.25" customHeight="1" x14ac:dyDescent="0.25">
      <c r="A114" s="90" t="s">
        <v>106</v>
      </c>
    </row>
    <row r="115" spans="1:1" ht="17.25" customHeight="1" x14ac:dyDescent="0.25">
      <c r="A115" s="93" t="s">
        <v>107</v>
      </c>
    </row>
    <row r="116" spans="1:1" ht="17.25" customHeight="1" x14ac:dyDescent="0.25">
      <c r="A116" s="93" t="s">
        <v>108</v>
      </c>
    </row>
    <row r="117" spans="1:1" ht="17.25" customHeight="1" x14ac:dyDescent="0.25">
      <c r="A117" s="90" t="s">
        <v>109</v>
      </c>
    </row>
    <row r="118" spans="1:1" ht="17.25" customHeight="1" x14ac:dyDescent="0.25">
      <c r="A118" s="93" t="s">
        <v>110</v>
      </c>
    </row>
    <row r="119" spans="1:1" ht="17.25" customHeight="1" x14ac:dyDescent="0.25">
      <c r="A119" s="93" t="s">
        <v>111</v>
      </c>
    </row>
    <row r="120" spans="1:1" ht="17.25" customHeight="1" x14ac:dyDescent="0.25">
      <c r="A120" s="93" t="s">
        <v>112</v>
      </c>
    </row>
    <row r="121" spans="1:1" ht="17.25" customHeight="1" x14ac:dyDescent="0.25">
      <c r="A121" s="98" t="s">
        <v>113</v>
      </c>
    </row>
    <row r="122" spans="1:1" ht="17.25" customHeight="1" x14ac:dyDescent="0.25">
      <c r="A122" s="90" t="s">
        <v>114</v>
      </c>
    </row>
    <row r="123" spans="1:1" ht="17.25" customHeight="1" x14ac:dyDescent="0.25">
      <c r="A123" s="90" t="s">
        <v>115</v>
      </c>
    </row>
    <row r="124" spans="1:1" ht="17.25" customHeight="1" x14ac:dyDescent="0.25">
      <c r="A124" s="93" t="s">
        <v>116</v>
      </c>
    </row>
    <row r="125" spans="1:1" ht="17.25" customHeight="1" x14ac:dyDescent="0.25">
      <c r="A125" s="93" t="s">
        <v>117</v>
      </c>
    </row>
    <row r="126" spans="1:1" ht="17.25" customHeight="1" x14ac:dyDescent="0.25">
      <c r="A126" s="93" t="s">
        <v>118</v>
      </c>
    </row>
    <row r="127" spans="1:1" ht="17.25" customHeight="1" x14ac:dyDescent="0.25">
      <c r="A127" s="93" t="s">
        <v>119</v>
      </c>
    </row>
    <row r="128" spans="1:1" ht="17.25" customHeight="1" x14ac:dyDescent="0.25">
      <c r="A128" s="93" t="s">
        <v>120</v>
      </c>
    </row>
    <row r="129" spans="1:1" ht="17.25" customHeight="1" x14ac:dyDescent="0.25">
      <c r="A129" s="98" t="s">
        <v>121</v>
      </c>
    </row>
    <row r="130" spans="1:1" ht="34.5" customHeight="1" x14ac:dyDescent="0.25">
      <c r="A130" s="93" t="s">
        <v>122</v>
      </c>
    </row>
    <row r="131" spans="1:1" ht="69" customHeight="1" x14ac:dyDescent="0.25">
      <c r="A131" s="93" t="s">
        <v>123</v>
      </c>
    </row>
    <row r="132" spans="1:1" ht="34.5" customHeight="1" x14ac:dyDescent="0.25">
      <c r="A132" s="93" t="s">
        <v>124</v>
      </c>
    </row>
    <row r="133" spans="1:1" ht="17.25" customHeight="1" x14ac:dyDescent="0.25">
      <c r="A133" s="98" t="s">
        <v>125</v>
      </c>
    </row>
    <row r="134" spans="1:1" ht="34.5" customHeight="1" x14ac:dyDescent="0.25">
      <c r="A134" s="90" t="s">
        <v>126</v>
      </c>
    </row>
    <row r="135" spans="1:1" ht="17.25" customHeight="1" x14ac:dyDescent="0.25">
      <c r="A135" s="90"/>
    </row>
    <row r="136" spans="1:1" ht="18.75" customHeight="1" x14ac:dyDescent="0.25">
      <c r="A136" s="91" t="s">
        <v>127</v>
      </c>
    </row>
    <row r="137" spans="1:1" ht="17.25" customHeight="1" x14ac:dyDescent="0.25">
      <c r="A137" s="93" t="s">
        <v>128</v>
      </c>
    </row>
    <row r="138" spans="1:1" ht="34.5" customHeight="1" x14ac:dyDescent="0.25">
      <c r="A138" s="95" t="s">
        <v>129</v>
      </c>
    </row>
    <row r="139" spans="1:1" ht="34.5" customHeight="1" x14ac:dyDescent="0.25">
      <c r="A139" s="95" t="s">
        <v>130</v>
      </c>
    </row>
    <row r="140" spans="1:1" ht="17.25" customHeight="1" x14ac:dyDescent="0.25">
      <c r="A140" s="94" t="s">
        <v>131</v>
      </c>
    </row>
    <row r="141" spans="1:1" ht="17.25" customHeight="1" x14ac:dyDescent="0.25">
      <c r="A141" s="99" t="s">
        <v>132</v>
      </c>
    </row>
    <row r="142" spans="1:1" ht="34.5" customHeight="1" x14ac:dyDescent="0.3">
      <c r="A142" s="96" t="s">
        <v>133</v>
      </c>
    </row>
    <row r="143" spans="1:1" ht="17.25" customHeight="1" x14ac:dyDescent="0.25">
      <c r="A143" s="95" t="s">
        <v>134</v>
      </c>
    </row>
    <row r="144" spans="1:1" ht="17.25" customHeight="1" x14ac:dyDescent="0.25">
      <c r="A144" s="95" t="s">
        <v>135</v>
      </c>
    </row>
    <row r="145" spans="1:1" ht="17.25" customHeight="1" x14ac:dyDescent="0.25">
      <c r="A145" s="99" t="s">
        <v>136</v>
      </c>
    </row>
    <row r="146" spans="1:1" ht="17.25" customHeight="1" x14ac:dyDescent="0.25">
      <c r="A146" s="94" t="s">
        <v>137</v>
      </c>
    </row>
    <row r="147" spans="1:1" ht="17.25" customHeight="1" x14ac:dyDescent="0.25">
      <c r="A147" s="99" t="s">
        <v>138</v>
      </c>
    </row>
    <row r="148" spans="1:1" ht="17.25" customHeight="1" x14ac:dyDescent="0.25">
      <c r="A148" s="95" t="s">
        <v>139</v>
      </c>
    </row>
    <row r="149" spans="1:1" ht="17.25" customHeight="1" x14ac:dyDescent="0.25">
      <c r="A149" s="95" t="s">
        <v>140</v>
      </c>
    </row>
    <row r="150" spans="1:1" ht="17.25" customHeight="1" x14ac:dyDescent="0.25">
      <c r="A150" s="95" t="s">
        <v>141</v>
      </c>
    </row>
    <row r="151" spans="1:1" ht="34.5" customHeight="1" x14ac:dyDescent="0.25">
      <c r="A151" s="99" t="s">
        <v>142</v>
      </c>
    </row>
    <row r="152" spans="1:1" ht="17.25" customHeight="1" x14ac:dyDescent="0.25">
      <c r="A152" s="94" t="s">
        <v>143</v>
      </c>
    </row>
    <row r="153" spans="1:1" ht="17.25" customHeight="1" x14ac:dyDescent="0.25">
      <c r="A153" s="95" t="s">
        <v>144</v>
      </c>
    </row>
    <row r="154" spans="1:1" ht="17.25" customHeight="1" x14ac:dyDescent="0.25">
      <c r="A154" s="95" t="s">
        <v>145</v>
      </c>
    </row>
    <row r="155" spans="1:1" ht="17.25" customHeight="1" x14ac:dyDescent="0.25">
      <c r="A155" s="95" t="s">
        <v>146</v>
      </c>
    </row>
    <row r="156" spans="1:1" ht="17.25" customHeight="1" x14ac:dyDescent="0.25">
      <c r="A156" s="95" t="s">
        <v>147</v>
      </c>
    </row>
    <row r="157" spans="1:1" ht="34.5" customHeight="1" x14ac:dyDescent="0.25">
      <c r="A157" s="95" t="s">
        <v>148</v>
      </c>
    </row>
    <row r="158" spans="1:1" ht="34.5" customHeight="1" x14ac:dyDescent="0.25">
      <c r="A158" s="95" t="s">
        <v>149</v>
      </c>
    </row>
    <row r="159" spans="1:1" ht="17.25" customHeight="1" x14ac:dyDescent="0.25">
      <c r="A159" s="94" t="s">
        <v>150</v>
      </c>
    </row>
    <row r="160" spans="1:1" ht="34.5" customHeight="1" x14ac:dyDescent="0.25">
      <c r="A160" s="95" t="s">
        <v>151</v>
      </c>
    </row>
    <row r="161" spans="1:1" ht="34.5" customHeight="1" x14ac:dyDescent="0.25">
      <c r="A161" s="95" t="s">
        <v>152</v>
      </c>
    </row>
    <row r="162" spans="1:1" ht="17.25" customHeight="1" x14ac:dyDescent="0.25">
      <c r="A162" s="95" t="s">
        <v>153</v>
      </c>
    </row>
    <row r="163" spans="1:1" ht="17.25" customHeight="1" x14ac:dyDescent="0.25">
      <c r="A163" s="94" t="s">
        <v>154</v>
      </c>
    </row>
    <row r="164" spans="1:1" ht="34.5" customHeight="1" x14ac:dyDescent="0.3">
      <c r="A164" s="96" t="s">
        <v>155</v>
      </c>
    </row>
    <row r="165" spans="1:1" ht="34.5" customHeight="1" x14ac:dyDescent="0.25">
      <c r="A165" s="95" t="s">
        <v>156</v>
      </c>
    </row>
    <row r="166" spans="1:1" ht="17.25" customHeight="1" x14ac:dyDescent="0.25">
      <c r="A166" s="94" t="s">
        <v>157</v>
      </c>
    </row>
    <row r="167" spans="1:1" ht="17.25" customHeight="1" x14ac:dyDescent="0.25">
      <c r="A167" s="95" t="s">
        <v>158</v>
      </c>
    </row>
    <row r="168" spans="1:1" ht="17.25" customHeight="1" x14ac:dyDescent="0.25">
      <c r="A168" s="94" t="s">
        <v>159</v>
      </c>
    </row>
    <row r="169" spans="1:1" ht="17.25" customHeight="1" x14ac:dyDescent="0.3">
      <c r="A169" s="96" t="s">
        <v>160</v>
      </c>
    </row>
    <row r="170" spans="1:1" ht="17.25" customHeight="1" x14ac:dyDescent="0.3">
      <c r="A170" s="96"/>
    </row>
    <row r="171" spans="1:1" ht="17.25" customHeight="1" x14ac:dyDescent="0.3">
      <c r="A171" s="96"/>
    </row>
    <row r="172" spans="1:1" ht="17.25" customHeight="1" x14ac:dyDescent="0.3">
      <c r="A172" s="96"/>
    </row>
    <row r="173" spans="1:1" ht="17.25" customHeight="1" x14ac:dyDescent="0.3">
      <c r="A173" s="96"/>
    </row>
    <row r="174" spans="1:1" ht="17.25" customHeight="1" x14ac:dyDescent="0.3">
      <c r="A174" s="96"/>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style="212"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59" t="s">
        <v>162</v>
      </c>
      <c r="E6" s="360"/>
      <c r="F6" s="360"/>
      <c r="G6" s="360"/>
      <c r="H6" s="360"/>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362" t="s">
        <v>168</v>
      </c>
      <c r="E24" s="360"/>
      <c r="F24" s="360"/>
      <c r="G24" s="360"/>
      <c r="H24" s="360"/>
      <c r="I24" s="6"/>
      <c r="J24" s="7"/>
    </row>
    <row r="25" spans="2:10" x14ac:dyDescent="0.25">
      <c r="B25" s="5"/>
      <c r="C25" s="6"/>
      <c r="D25" s="6"/>
      <c r="H25" s="6"/>
      <c r="I25" s="6"/>
      <c r="J25" s="7"/>
    </row>
    <row r="26" spans="2:10" x14ac:dyDescent="0.25">
      <c r="B26" s="5"/>
      <c r="C26" s="6"/>
      <c r="D26" s="362" t="s">
        <v>169</v>
      </c>
      <c r="E26" s="360"/>
      <c r="F26" s="360"/>
      <c r="G26" s="360"/>
      <c r="H26" s="360"/>
      <c r="I26" s="6"/>
      <c r="J26" s="7"/>
    </row>
    <row r="27" spans="2:10" x14ac:dyDescent="0.25">
      <c r="B27" s="5"/>
      <c r="C27" s="6"/>
      <c r="D27" s="213"/>
      <c r="E27" s="213"/>
      <c r="F27" s="213"/>
      <c r="G27" s="213"/>
      <c r="H27" s="213"/>
      <c r="I27" s="6"/>
      <c r="J27" s="7"/>
    </row>
    <row r="28" spans="2:10" x14ac:dyDescent="0.25">
      <c r="B28" s="5"/>
      <c r="C28" s="6"/>
      <c r="D28" s="362" t="s">
        <v>170</v>
      </c>
      <c r="E28" s="360"/>
      <c r="F28" s="360"/>
      <c r="G28" s="360"/>
      <c r="H28" s="360"/>
      <c r="I28" s="6"/>
      <c r="J28" s="7"/>
    </row>
    <row r="29" spans="2:10" x14ac:dyDescent="0.25">
      <c r="B29" s="5"/>
      <c r="C29" s="6"/>
      <c r="D29" s="213"/>
      <c r="E29" s="213"/>
      <c r="F29" s="213"/>
      <c r="G29" s="213"/>
      <c r="H29" s="213"/>
      <c r="I29" s="6"/>
      <c r="J29" s="7"/>
    </row>
    <row r="30" spans="2:10" x14ac:dyDescent="0.25">
      <c r="B30" s="5"/>
      <c r="C30" s="6"/>
      <c r="D30" s="362" t="s">
        <v>171</v>
      </c>
      <c r="E30" s="360"/>
      <c r="F30" s="360"/>
      <c r="G30" s="360"/>
      <c r="H30" s="360"/>
      <c r="I30" s="6"/>
      <c r="J30" s="7"/>
    </row>
    <row r="31" spans="2:10" x14ac:dyDescent="0.25">
      <c r="B31" s="5"/>
      <c r="C31" s="6"/>
      <c r="D31" s="213"/>
      <c r="E31" s="213"/>
      <c r="F31" s="213"/>
      <c r="G31" s="213"/>
      <c r="H31" s="213"/>
      <c r="I31" s="6"/>
      <c r="J31" s="7"/>
    </row>
    <row r="32" spans="2:10" x14ac:dyDescent="0.25">
      <c r="B32" s="5"/>
      <c r="C32" s="6"/>
      <c r="D32" s="362" t="s">
        <v>172</v>
      </c>
      <c r="E32" s="360"/>
      <c r="F32" s="360"/>
      <c r="G32" s="360"/>
      <c r="H32" s="360"/>
      <c r="I32" s="6"/>
      <c r="J32" s="7"/>
    </row>
    <row r="33" spans="2:10" x14ac:dyDescent="0.25">
      <c r="B33" s="5"/>
      <c r="C33" s="6"/>
      <c r="I33" s="6"/>
      <c r="J33" s="7"/>
    </row>
    <row r="34" spans="2:10" x14ac:dyDescent="0.25">
      <c r="B34" s="5"/>
      <c r="C34" s="6"/>
      <c r="D34" s="362" t="s">
        <v>173</v>
      </c>
      <c r="E34" s="360"/>
      <c r="F34" s="360"/>
      <c r="G34" s="360"/>
      <c r="H34" s="360"/>
      <c r="I34" s="6"/>
      <c r="J34" s="7"/>
    </row>
    <row r="35" spans="2:10" x14ac:dyDescent="0.25">
      <c r="B35" s="5"/>
      <c r="C35" s="6"/>
      <c r="D35" s="6"/>
      <c r="E35" s="6"/>
      <c r="F35" s="6"/>
      <c r="G35" s="6"/>
      <c r="H35" s="6"/>
      <c r="I35" s="6"/>
      <c r="J35" s="7"/>
    </row>
    <row r="36" spans="2:10" x14ac:dyDescent="0.25">
      <c r="B36" s="5"/>
      <c r="C36" s="6"/>
      <c r="D36" s="361" t="s">
        <v>174</v>
      </c>
      <c r="E36" s="360"/>
      <c r="F36" s="360"/>
      <c r="G36" s="360"/>
      <c r="H36" s="360"/>
      <c r="I36" s="6"/>
      <c r="J36" s="7"/>
    </row>
    <row r="37" spans="2:10" x14ac:dyDescent="0.25">
      <c r="B37" s="5"/>
      <c r="C37" s="6"/>
      <c r="D37" s="6"/>
      <c r="E37" s="6"/>
      <c r="F37" s="14"/>
      <c r="G37" s="6"/>
      <c r="H37" s="6"/>
      <c r="I37" s="6"/>
      <c r="J37" s="7"/>
    </row>
    <row r="38" spans="2:10" x14ac:dyDescent="0.25">
      <c r="B38" s="5"/>
      <c r="C38" s="6"/>
      <c r="D38" s="361" t="s">
        <v>175</v>
      </c>
      <c r="E38" s="360"/>
      <c r="F38" s="360"/>
      <c r="G38" s="360"/>
      <c r="H38" s="360"/>
      <c r="I38" s="6"/>
      <c r="J38" s="7"/>
    </row>
    <row r="39" spans="2:10" x14ac:dyDescent="0.25">
      <c r="B39" s="5"/>
      <c r="C39" s="6"/>
      <c r="I39" s="6"/>
      <c r="J39" s="7"/>
    </row>
    <row r="40" spans="2:10" x14ac:dyDescent="0.25">
      <c r="B40" s="5"/>
      <c r="C40" s="6"/>
      <c r="D40" s="361" t="s">
        <v>176</v>
      </c>
      <c r="E40" s="360"/>
      <c r="F40" s="360"/>
      <c r="G40" s="360"/>
      <c r="H40" s="360"/>
      <c r="I40" s="6"/>
      <c r="J40" s="7"/>
    </row>
    <row r="41" spans="2:10" x14ac:dyDescent="0.25">
      <c r="B41" s="5"/>
      <c r="C41" s="6"/>
      <c r="D41" s="6"/>
      <c r="E41" s="213"/>
      <c r="F41" s="213"/>
      <c r="G41" s="213"/>
      <c r="H41" s="213"/>
      <c r="I41" s="6"/>
      <c r="J41" s="7"/>
    </row>
    <row r="42" spans="2:10" x14ac:dyDescent="0.25">
      <c r="B42" s="5"/>
      <c r="C42" s="6"/>
      <c r="D42" s="361" t="s">
        <v>177</v>
      </c>
      <c r="E42" s="360"/>
      <c r="F42" s="360"/>
      <c r="G42" s="360"/>
      <c r="H42" s="360"/>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style="212"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363" t="s">
        <v>197</v>
      </c>
      <c r="D26" s="360"/>
      <c r="E26" s="360"/>
      <c r="F26" s="360"/>
      <c r="G26" s="360"/>
      <c r="H26" s="360"/>
      <c r="I26" s="13"/>
      <c r="J26" s="7"/>
    </row>
    <row r="27" spans="2:14" x14ac:dyDescent="0.25">
      <c r="B27" s="5"/>
      <c r="C27" s="360"/>
      <c r="D27" s="360"/>
      <c r="E27" s="360"/>
      <c r="F27" s="360"/>
      <c r="G27" s="360"/>
      <c r="H27" s="360"/>
      <c r="I27" s="13"/>
      <c r="J27" s="7"/>
    </row>
    <row r="28" spans="2:14" x14ac:dyDescent="0.25">
      <c r="B28" s="5"/>
      <c r="C28" s="363" t="s">
        <v>198</v>
      </c>
      <c r="D28" s="360"/>
      <c r="E28" s="360"/>
      <c r="F28" s="360"/>
      <c r="G28" s="360"/>
      <c r="H28" s="360"/>
      <c r="I28" s="13"/>
      <c r="J28" s="7"/>
    </row>
    <row r="29" spans="2:14" x14ac:dyDescent="0.25">
      <c r="B29" s="5"/>
      <c r="C29" s="360"/>
      <c r="D29" s="360"/>
      <c r="E29" s="360"/>
      <c r="F29" s="360"/>
      <c r="G29" s="360"/>
      <c r="H29" s="360"/>
      <c r="I29" s="13"/>
      <c r="J29" s="7"/>
    </row>
    <row r="30" spans="2:14" x14ac:dyDescent="0.25">
      <c r="B30" s="5"/>
      <c r="C30" s="363" t="s">
        <v>199</v>
      </c>
      <c r="D30" s="360"/>
      <c r="E30" s="360"/>
      <c r="F30" s="360"/>
      <c r="G30" s="360"/>
      <c r="H30" s="360"/>
      <c r="I30" s="13"/>
      <c r="J30" s="7"/>
    </row>
    <row r="31" spans="2:14" x14ac:dyDescent="0.25">
      <c r="B31" s="5"/>
      <c r="C31" s="360"/>
      <c r="D31" s="360"/>
      <c r="E31" s="360"/>
      <c r="F31" s="360"/>
      <c r="G31" s="360"/>
      <c r="H31" s="360"/>
      <c r="I31" s="13"/>
      <c r="J31" s="7"/>
    </row>
    <row r="32" spans="2:14" x14ac:dyDescent="0.25">
      <c r="B32" s="5"/>
      <c r="C32" s="147" t="s">
        <v>200</v>
      </c>
      <c r="D32" s="214"/>
      <c r="E32" s="214"/>
      <c r="F32" s="214"/>
      <c r="G32" s="214"/>
      <c r="H32" s="214"/>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3"/>
      <c r="C74" s="124"/>
      <c r="D74" s="124"/>
      <c r="E74" s="124"/>
      <c r="F74" s="124"/>
      <c r="G74" s="124"/>
      <c r="H74" s="124"/>
      <c r="I74" s="124"/>
      <c r="J74" s="125"/>
    </row>
    <row r="75" spans="2:10" ht="18.75" customHeight="1" x14ac:dyDescent="0.3">
      <c r="B75" s="19"/>
      <c r="C75" s="128" t="s">
        <v>211</v>
      </c>
      <c r="J75" s="20"/>
    </row>
    <row r="76" spans="2:10" ht="18.75" customHeight="1" x14ac:dyDescent="0.3">
      <c r="B76" s="19"/>
      <c r="C76" s="365" t="s">
        <v>212</v>
      </c>
      <c r="D76" s="360"/>
      <c r="E76" s="360"/>
      <c r="F76" s="360"/>
      <c r="G76" s="360"/>
      <c r="H76" s="360"/>
      <c r="I76" s="360"/>
      <c r="J76" s="20"/>
    </row>
    <row r="77" spans="2:10" x14ac:dyDescent="0.25">
      <c r="B77" s="19"/>
      <c r="J77" s="20"/>
    </row>
    <row r="78" spans="2:10" x14ac:dyDescent="0.25">
      <c r="B78" s="19"/>
      <c r="C78" s="129" t="s">
        <v>213</v>
      </c>
      <c r="J78" s="20"/>
    </row>
    <row r="79" spans="2:10" x14ac:dyDescent="0.25">
      <c r="B79" s="19"/>
      <c r="C79" s="129" t="s">
        <v>214</v>
      </c>
      <c r="J79" s="20"/>
    </row>
    <row r="80" spans="2:10" x14ac:dyDescent="0.25">
      <c r="B80" s="19"/>
      <c r="C80" s="129" t="s">
        <v>215</v>
      </c>
      <c r="J80" s="20"/>
    </row>
    <row r="81" spans="2:10" x14ac:dyDescent="0.25">
      <c r="B81" s="19"/>
      <c r="C81" s="129" t="s">
        <v>216</v>
      </c>
      <c r="J81" s="20"/>
    </row>
    <row r="82" spans="2:10" x14ac:dyDescent="0.25">
      <c r="B82" s="19"/>
      <c r="C82" s="364" t="s">
        <v>217</v>
      </c>
      <c r="D82" s="360"/>
      <c r="E82" s="360"/>
      <c r="F82" s="360"/>
      <c r="G82" s="360"/>
      <c r="H82" s="360"/>
      <c r="I82" s="360"/>
      <c r="J82" s="20"/>
    </row>
    <row r="83" spans="2:10" x14ac:dyDescent="0.25">
      <c r="B83" s="19"/>
      <c r="C83" s="364" t="s">
        <v>218</v>
      </c>
      <c r="D83" s="360"/>
      <c r="E83" s="360"/>
      <c r="F83" s="360"/>
      <c r="G83" s="360"/>
      <c r="H83" s="360"/>
      <c r="I83" s="360"/>
      <c r="J83" s="20"/>
    </row>
    <row r="84" spans="2:10" x14ac:dyDescent="0.25">
      <c r="B84" s="19"/>
      <c r="C84" s="129" t="s">
        <v>219</v>
      </c>
      <c r="J84" s="20"/>
    </row>
    <row r="85" spans="2:10" x14ac:dyDescent="0.25">
      <c r="B85" s="19"/>
      <c r="C85" s="129" t="s">
        <v>220</v>
      </c>
      <c r="J85" s="20"/>
    </row>
    <row r="86" spans="2:10" x14ac:dyDescent="0.25">
      <c r="B86" s="19"/>
      <c r="C86" s="129" t="s">
        <v>221</v>
      </c>
      <c r="J86" s="20"/>
    </row>
    <row r="87" spans="2:10" x14ac:dyDescent="0.25">
      <c r="B87" s="19"/>
      <c r="C87" s="129" t="s">
        <v>222</v>
      </c>
      <c r="J87" s="20"/>
    </row>
    <row r="88" spans="2:10" x14ac:dyDescent="0.25">
      <c r="B88" s="19"/>
      <c r="C88" s="129" t="s">
        <v>223</v>
      </c>
      <c r="J88" s="20"/>
    </row>
    <row r="89" spans="2:10" x14ac:dyDescent="0.25">
      <c r="B89" s="19"/>
      <c r="C89" s="129" t="s">
        <v>224</v>
      </c>
      <c r="J89" s="20"/>
    </row>
    <row r="90" spans="2:10" x14ac:dyDescent="0.25">
      <c r="B90" s="19"/>
      <c r="C90" s="129" t="s">
        <v>225</v>
      </c>
      <c r="J90" s="20"/>
    </row>
    <row r="91" spans="2:10" x14ac:dyDescent="0.25">
      <c r="B91" s="19"/>
      <c r="C91" s="129" t="s">
        <v>226</v>
      </c>
      <c r="J91" s="20"/>
    </row>
    <row r="92" spans="2:10" x14ac:dyDescent="0.25">
      <c r="B92" s="19"/>
      <c r="C92" s="129" t="s">
        <v>227</v>
      </c>
      <c r="J92" s="20"/>
    </row>
    <row r="93" spans="2:10" x14ac:dyDescent="0.25">
      <c r="B93" s="19"/>
      <c r="C93" s="129" t="s">
        <v>228</v>
      </c>
      <c r="J93" s="20"/>
    </row>
    <row r="94" spans="2:10" x14ac:dyDescent="0.25">
      <c r="B94" s="19"/>
      <c r="C94" s="129" t="s">
        <v>229</v>
      </c>
      <c r="J94" s="20"/>
    </row>
    <row r="95" spans="2:10" x14ac:dyDescent="0.25">
      <c r="B95" s="19"/>
      <c r="C95" s="129" t="s">
        <v>230</v>
      </c>
      <c r="J95" s="20"/>
    </row>
    <row r="96" spans="2:10" x14ac:dyDescent="0.25">
      <c r="B96" s="19"/>
      <c r="C96" s="129" t="s">
        <v>231</v>
      </c>
      <c r="J96" s="20"/>
    </row>
    <row r="97" spans="2:10" x14ac:dyDescent="0.25">
      <c r="B97" s="19"/>
      <c r="C97" s="129" t="s">
        <v>232</v>
      </c>
      <c r="J97" s="20"/>
    </row>
    <row r="98" spans="2:10" x14ac:dyDescent="0.25">
      <c r="B98" s="19"/>
      <c r="C98" s="129"/>
      <c r="J98" s="20"/>
    </row>
    <row r="99" spans="2:10" ht="15.75" customHeight="1" thickBot="1" x14ac:dyDescent="0.3">
      <c r="B99" s="126"/>
      <c r="C99" s="21"/>
      <c r="D99" s="21"/>
      <c r="E99" s="21"/>
      <c r="F99" s="21"/>
      <c r="G99" s="21"/>
      <c r="H99" s="21"/>
      <c r="I99" s="21"/>
      <c r="J99" s="12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2" customWidth="1"/>
    <col min="248" max="248" width="16.85546875" style="212" bestFit="1" customWidth="1"/>
    <col min="249" max="249" width="127.5703125" style="212" customWidth="1"/>
    <col min="250" max="250" width="46.7109375" style="212" customWidth="1"/>
    <col min="251" max="287" width="9.140625" style="212" customWidth="1"/>
    <col min="503" max="503" width="4.7109375" style="212" customWidth="1"/>
    <col min="504" max="504" width="16.85546875" style="212" bestFit="1" customWidth="1"/>
    <col min="505" max="505" width="127.5703125" style="212" customWidth="1"/>
    <col min="506" max="506" width="46.7109375" style="212" customWidth="1"/>
    <col min="507" max="543" width="9.140625" style="212" customWidth="1"/>
    <col min="759" max="759" width="4.7109375" style="212" customWidth="1"/>
    <col min="760" max="760" width="16.85546875" style="212" bestFit="1" customWidth="1"/>
    <col min="761" max="761" width="127.5703125" style="212" customWidth="1"/>
    <col min="762" max="762" width="46.7109375" style="212" customWidth="1"/>
    <col min="763" max="799" width="9.140625" style="212" customWidth="1"/>
    <col min="1015" max="1015" width="4.7109375" style="212" customWidth="1"/>
    <col min="1016" max="1016" width="16.85546875" style="212" bestFit="1" customWidth="1"/>
    <col min="1017" max="1017" width="127.5703125" style="212" customWidth="1"/>
    <col min="1018" max="1018" width="46.7109375" style="212" customWidth="1"/>
    <col min="1019" max="1055" width="9.140625" style="212" customWidth="1"/>
    <col min="1271" max="1271" width="4.7109375" style="212" customWidth="1"/>
    <col min="1272" max="1272" width="16.85546875" style="212" bestFit="1" customWidth="1"/>
    <col min="1273" max="1273" width="127.5703125" style="212" customWidth="1"/>
    <col min="1274" max="1274" width="46.7109375" style="212" customWidth="1"/>
    <col min="1275" max="1311" width="9.140625" style="212" customWidth="1"/>
    <col min="1527" max="1527" width="4.7109375" style="212" customWidth="1"/>
    <col min="1528" max="1528" width="16.85546875" style="212" bestFit="1" customWidth="1"/>
    <col min="1529" max="1529" width="127.5703125" style="212" customWidth="1"/>
    <col min="1530" max="1530" width="46.7109375" style="212" customWidth="1"/>
    <col min="1531" max="1567" width="9.140625" style="212" customWidth="1"/>
    <col min="1783" max="1783" width="4.7109375" style="212" customWidth="1"/>
    <col min="1784" max="1784" width="16.85546875" style="212" bestFit="1" customWidth="1"/>
    <col min="1785" max="1785" width="127.5703125" style="212" customWidth="1"/>
    <col min="1786" max="1786" width="46.7109375" style="212" customWidth="1"/>
    <col min="1787" max="1823" width="9.140625" style="212" customWidth="1"/>
    <col min="2039" max="2039" width="4.7109375" style="212" customWidth="1"/>
    <col min="2040" max="2040" width="16.85546875" style="212" bestFit="1" customWidth="1"/>
    <col min="2041" max="2041" width="127.5703125" style="212" customWidth="1"/>
    <col min="2042" max="2042" width="46.7109375" style="212" customWidth="1"/>
    <col min="2043" max="2079" width="9.140625" style="212" customWidth="1"/>
    <col min="2295" max="2295" width="4.7109375" style="212" customWidth="1"/>
    <col min="2296" max="2296" width="16.85546875" style="212" bestFit="1" customWidth="1"/>
    <col min="2297" max="2297" width="127.5703125" style="212" customWidth="1"/>
    <col min="2298" max="2298" width="46.7109375" style="212" customWidth="1"/>
    <col min="2299" max="2335" width="9.140625" style="212" customWidth="1"/>
    <col min="2551" max="2551" width="4.7109375" style="212" customWidth="1"/>
    <col min="2552" max="2552" width="16.85546875" style="212" bestFit="1" customWidth="1"/>
    <col min="2553" max="2553" width="127.5703125" style="212" customWidth="1"/>
    <col min="2554" max="2554" width="46.7109375" style="212" customWidth="1"/>
    <col min="2555" max="2591" width="9.140625" style="212" customWidth="1"/>
    <col min="2807" max="2807" width="4.7109375" style="212" customWidth="1"/>
    <col min="2808" max="2808" width="16.85546875" style="212" bestFit="1" customWidth="1"/>
    <col min="2809" max="2809" width="127.5703125" style="212" customWidth="1"/>
    <col min="2810" max="2810" width="46.7109375" style="212" customWidth="1"/>
    <col min="2811" max="2847" width="9.140625" style="212" customWidth="1"/>
    <col min="3063" max="3063" width="4.7109375" style="212" customWidth="1"/>
    <col min="3064" max="3064" width="16.85546875" style="212" bestFit="1" customWidth="1"/>
    <col min="3065" max="3065" width="127.5703125" style="212" customWidth="1"/>
    <col min="3066" max="3066" width="46.7109375" style="212" customWidth="1"/>
    <col min="3067" max="3103" width="9.140625" style="212" customWidth="1"/>
    <col min="3319" max="3319" width="4.7109375" style="212" customWidth="1"/>
    <col min="3320" max="3320" width="16.85546875" style="212" bestFit="1" customWidth="1"/>
    <col min="3321" max="3321" width="127.5703125" style="212" customWidth="1"/>
    <col min="3322" max="3322" width="46.7109375" style="212" customWidth="1"/>
    <col min="3323" max="3359" width="9.140625" style="212" customWidth="1"/>
    <col min="3575" max="3575" width="4.7109375" style="212" customWidth="1"/>
    <col min="3576" max="3576" width="16.85546875" style="212" bestFit="1" customWidth="1"/>
    <col min="3577" max="3577" width="127.5703125" style="212" customWidth="1"/>
    <col min="3578" max="3578" width="46.7109375" style="212" customWidth="1"/>
    <col min="3579" max="3615" width="9.140625" style="212" customWidth="1"/>
    <col min="3831" max="3831" width="4.7109375" style="212" customWidth="1"/>
    <col min="3832" max="3832" width="16.85546875" style="212" bestFit="1" customWidth="1"/>
    <col min="3833" max="3833" width="127.5703125" style="212" customWidth="1"/>
    <col min="3834" max="3834" width="46.7109375" style="212" customWidth="1"/>
    <col min="3835" max="3871" width="9.140625" style="212" customWidth="1"/>
    <col min="4087" max="4087" width="4.7109375" style="212" customWidth="1"/>
    <col min="4088" max="4088" width="16.85546875" style="212" bestFit="1" customWidth="1"/>
    <col min="4089" max="4089" width="127.5703125" style="212" customWidth="1"/>
    <col min="4090" max="4090" width="46.7109375" style="212" customWidth="1"/>
    <col min="4091" max="4127" width="9.140625" style="212" customWidth="1"/>
    <col min="4343" max="4343" width="4.7109375" style="212" customWidth="1"/>
    <col min="4344" max="4344" width="16.85546875" style="212" bestFit="1" customWidth="1"/>
    <col min="4345" max="4345" width="127.5703125" style="212" customWidth="1"/>
    <col min="4346" max="4346" width="46.7109375" style="212" customWidth="1"/>
    <col min="4347" max="4383" width="9.140625" style="212" customWidth="1"/>
    <col min="4599" max="4599" width="4.7109375" style="212" customWidth="1"/>
    <col min="4600" max="4600" width="16.85546875" style="212" bestFit="1" customWidth="1"/>
    <col min="4601" max="4601" width="127.5703125" style="212" customWidth="1"/>
    <col min="4602" max="4602" width="46.7109375" style="212" customWidth="1"/>
    <col min="4603" max="4639" width="9.140625" style="212" customWidth="1"/>
    <col min="4855" max="4855" width="4.7109375" style="212" customWidth="1"/>
    <col min="4856" max="4856" width="16.85546875" style="212" bestFit="1" customWidth="1"/>
    <col min="4857" max="4857" width="127.5703125" style="212" customWidth="1"/>
    <col min="4858" max="4858" width="46.7109375" style="212" customWidth="1"/>
    <col min="4859" max="4895" width="9.140625" style="212" customWidth="1"/>
    <col min="5111" max="5111" width="4.7109375" style="212" customWidth="1"/>
    <col min="5112" max="5112" width="16.85546875" style="212" bestFit="1" customWidth="1"/>
    <col min="5113" max="5113" width="127.5703125" style="212" customWidth="1"/>
    <col min="5114" max="5114" width="46.7109375" style="212" customWidth="1"/>
    <col min="5115" max="5151" width="9.140625" style="212" customWidth="1"/>
    <col min="5367" max="5367" width="4.7109375" style="212" customWidth="1"/>
    <col min="5368" max="5368" width="16.85546875" style="212" bestFit="1" customWidth="1"/>
    <col min="5369" max="5369" width="127.5703125" style="212" customWidth="1"/>
    <col min="5370" max="5370" width="46.7109375" style="212" customWidth="1"/>
    <col min="5371" max="5407" width="9.140625" style="212" customWidth="1"/>
    <col min="5623" max="5623" width="4.7109375" style="212" customWidth="1"/>
    <col min="5624" max="5624" width="16.85546875" style="212" bestFit="1" customWidth="1"/>
    <col min="5625" max="5625" width="127.5703125" style="212" customWidth="1"/>
    <col min="5626" max="5626" width="46.7109375" style="212" customWidth="1"/>
    <col min="5627" max="5663" width="9.140625" style="212" customWidth="1"/>
    <col min="5879" max="5879" width="4.7109375" style="212" customWidth="1"/>
    <col min="5880" max="5880" width="16.85546875" style="212" bestFit="1" customWidth="1"/>
    <col min="5881" max="5881" width="127.5703125" style="212" customWidth="1"/>
    <col min="5882" max="5882" width="46.7109375" style="212" customWidth="1"/>
    <col min="5883" max="5919" width="9.140625" style="212" customWidth="1"/>
    <col min="6135" max="6135" width="4.7109375" style="212" customWidth="1"/>
    <col min="6136" max="6136" width="16.85546875" style="212" bestFit="1" customWidth="1"/>
    <col min="6137" max="6137" width="127.5703125" style="212" customWidth="1"/>
    <col min="6138" max="6138" width="46.7109375" style="212" customWidth="1"/>
    <col min="6139" max="6175" width="9.140625" style="212" customWidth="1"/>
    <col min="6391" max="6391" width="4.7109375" style="212" customWidth="1"/>
    <col min="6392" max="6392" width="16.85546875" style="212" bestFit="1" customWidth="1"/>
    <col min="6393" max="6393" width="127.5703125" style="212" customWidth="1"/>
    <col min="6394" max="6394" width="46.7109375" style="212" customWidth="1"/>
    <col min="6395" max="6431" width="9.140625" style="212" customWidth="1"/>
    <col min="6647" max="6647" width="4.7109375" style="212" customWidth="1"/>
    <col min="6648" max="6648" width="16.85546875" style="212" bestFit="1" customWidth="1"/>
    <col min="6649" max="6649" width="127.5703125" style="212" customWidth="1"/>
    <col min="6650" max="6650" width="46.7109375" style="212" customWidth="1"/>
    <col min="6651" max="6687" width="9.140625" style="212" customWidth="1"/>
    <col min="6903" max="6903" width="4.7109375" style="212" customWidth="1"/>
    <col min="6904" max="6904" width="16.85546875" style="212" bestFit="1" customWidth="1"/>
    <col min="6905" max="6905" width="127.5703125" style="212" customWidth="1"/>
    <col min="6906" max="6906" width="46.7109375" style="212" customWidth="1"/>
    <col min="6907" max="6943" width="9.140625" style="212" customWidth="1"/>
    <col min="7159" max="7159" width="4.7109375" style="212" customWidth="1"/>
    <col min="7160" max="7160" width="16.85546875" style="212" bestFit="1" customWidth="1"/>
    <col min="7161" max="7161" width="127.5703125" style="212" customWidth="1"/>
    <col min="7162" max="7162" width="46.7109375" style="212" customWidth="1"/>
    <col min="7163" max="7199" width="9.140625" style="212" customWidth="1"/>
    <col min="7415" max="7415" width="4.7109375" style="212" customWidth="1"/>
    <col min="7416" max="7416" width="16.85546875" style="212" bestFit="1" customWidth="1"/>
    <col min="7417" max="7417" width="127.5703125" style="212" customWidth="1"/>
    <col min="7418" max="7418" width="46.7109375" style="212" customWidth="1"/>
    <col min="7419" max="7455" width="9.140625" style="212" customWidth="1"/>
    <col min="7671" max="7671" width="4.7109375" style="212" customWidth="1"/>
    <col min="7672" max="7672" width="16.85546875" style="212" bestFit="1" customWidth="1"/>
    <col min="7673" max="7673" width="127.5703125" style="212" customWidth="1"/>
    <col min="7674" max="7674" width="46.7109375" style="212" customWidth="1"/>
    <col min="7675" max="7711" width="9.140625" style="212" customWidth="1"/>
    <col min="7927" max="7927" width="4.7109375" style="212" customWidth="1"/>
    <col min="7928" max="7928" width="16.85546875" style="212" bestFit="1" customWidth="1"/>
    <col min="7929" max="7929" width="127.5703125" style="212" customWidth="1"/>
    <col min="7930" max="7930" width="46.7109375" style="212" customWidth="1"/>
    <col min="7931" max="7967" width="9.140625" style="212" customWidth="1"/>
    <col min="8183" max="8183" width="4.7109375" style="212" customWidth="1"/>
    <col min="8184" max="8184" width="16.85546875" style="212" bestFit="1" customWidth="1"/>
    <col min="8185" max="8185" width="127.5703125" style="212" customWidth="1"/>
    <col min="8186" max="8186" width="46.7109375" style="212" customWidth="1"/>
    <col min="8187" max="8223" width="9.140625" style="212" customWidth="1"/>
    <col min="8439" max="8439" width="4.7109375" style="212" customWidth="1"/>
    <col min="8440" max="8440" width="16.85546875" style="212" bestFit="1" customWidth="1"/>
    <col min="8441" max="8441" width="127.5703125" style="212" customWidth="1"/>
    <col min="8442" max="8442" width="46.7109375" style="212" customWidth="1"/>
    <col min="8443" max="8479" width="9.140625" style="212" customWidth="1"/>
    <col min="8695" max="8695" width="4.7109375" style="212" customWidth="1"/>
    <col min="8696" max="8696" width="16.85546875" style="212" bestFit="1" customWidth="1"/>
    <col min="8697" max="8697" width="127.5703125" style="212" customWidth="1"/>
    <col min="8698" max="8698" width="46.7109375" style="212" customWidth="1"/>
    <col min="8699" max="8735" width="9.140625" style="212" customWidth="1"/>
    <col min="8951" max="8951" width="4.7109375" style="212" customWidth="1"/>
    <col min="8952" max="8952" width="16.85546875" style="212" bestFit="1" customWidth="1"/>
    <col min="8953" max="8953" width="127.5703125" style="212" customWidth="1"/>
    <col min="8954" max="8954" width="46.7109375" style="212" customWidth="1"/>
    <col min="8955" max="8991" width="9.140625" style="212" customWidth="1"/>
    <col min="9207" max="9207" width="4.7109375" style="212" customWidth="1"/>
    <col min="9208" max="9208" width="16.85546875" style="212" bestFit="1" customWidth="1"/>
    <col min="9209" max="9209" width="127.5703125" style="212" customWidth="1"/>
    <col min="9210" max="9210" width="46.7109375" style="212" customWidth="1"/>
    <col min="9211" max="9247" width="9.140625" style="212" customWidth="1"/>
    <col min="9463" max="9463" width="4.7109375" style="212" customWidth="1"/>
    <col min="9464" max="9464" width="16.85546875" style="212" bestFit="1" customWidth="1"/>
    <col min="9465" max="9465" width="127.5703125" style="212" customWidth="1"/>
    <col min="9466" max="9466" width="46.7109375" style="212" customWidth="1"/>
    <col min="9467" max="9503" width="9.140625" style="212" customWidth="1"/>
    <col min="9719" max="9719" width="4.7109375" style="212" customWidth="1"/>
    <col min="9720" max="9720" width="16.85546875" style="212" bestFit="1" customWidth="1"/>
    <col min="9721" max="9721" width="127.5703125" style="212" customWidth="1"/>
    <col min="9722" max="9722" width="46.7109375" style="212" customWidth="1"/>
    <col min="9723" max="9759" width="9.140625" style="212" customWidth="1"/>
    <col min="9975" max="9975" width="4.7109375" style="212" customWidth="1"/>
    <col min="9976" max="9976" width="16.85546875" style="212" bestFit="1" customWidth="1"/>
    <col min="9977" max="9977" width="127.5703125" style="212" customWidth="1"/>
    <col min="9978" max="9978" width="46.7109375" style="212" customWidth="1"/>
    <col min="9979" max="10015" width="9.140625" style="212" customWidth="1"/>
    <col min="10231" max="10231" width="4.7109375" style="212" customWidth="1"/>
    <col min="10232" max="10232" width="16.85546875" style="212" bestFit="1" customWidth="1"/>
    <col min="10233" max="10233" width="127.5703125" style="212" customWidth="1"/>
    <col min="10234" max="10234" width="46.7109375" style="212" customWidth="1"/>
    <col min="10235" max="10271" width="9.140625" style="212" customWidth="1"/>
    <col min="10487" max="10487" width="4.7109375" style="212" customWidth="1"/>
    <col min="10488" max="10488" width="16.85546875" style="212" bestFit="1" customWidth="1"/>
    <col min="10489" max="10489" width="127.5703125" style="212" customWidth="1"/>
    <col min="10490" max="10490" width="46.7109375" style="212" customWidth="1"/>
    <col min="10491" max="10527" width="9.140625" style="212" customWidth="1"/>
    <col min="10743" max="10743" width="4.7109375" style="212" customWidth="1"/>
    <col min="10744" max="10744" width="16.85546875" style="212" bestFit="1" customWidth="1"/>
    <col min="10745" max="10745" width="127.5703125" style="212" customWidth="1"/>
    <col min="10746" max="10746" width="46.7109375" style="212" customWidth="1"/>
    <col min="10747" max="10783" width="9.140625" style="212" customWidth="1"/>
    <col min="10999" max="10999" width="4.7109375" style="212" customWidth="1"/>
    <col min="11000" max="11000" width="16.85546875" style="212" bestFit="1" customWidth="1"/>
    <col min="11001" max="11001" width="127.5703125" style="212" customWidth="1"/>
    <col min="11002" max="11002" width="46.7109375" style="212" customWidth="1"/>
    <col min="11003" max="11039" width="9.140625" style="212" customWidth="1"/>
    <col min="11255" max="11255" width="4.7109375" style="212" customWidth="1"/>
    <col min="11256" max="11256" width="16.85546875" style="212" bestFit="1" customWidth="1"/>
    <col min="11257" max="11257" width="127.5703125" style="212" customWidth="1"/>
    <col min="11258" max="11258" width="46.7109375" style="212" customWidth="1"/>
    <col min="11259" max="11295" width="9.140625" style="212" customWidth="1"/>
    <col min="11511" max="11511" width="4.7109375" style="212" customWidth="1"/>
    <col min="11512" max="11512" width="16.85546875" style="212" bestFit="1" customWidth="1"/>
    <col min="11513" max="11513" width="127.5703125" style="212" customWidth="1"/>
    <col min="11514" max="11514" width="46.7109375" style="212" customWidth="1"/>
    <col min="11515" max="11551" width="9.140625" style="212" customWidth="1"/>
    <col min="11767" max="11767" width="4.7109375" style="212" customWidth="1"/>
    <col min="11768" max="11768" width="16.85546875" style="212" bestFit="1" customWidth="1"/>
    <col min="11769" max="11769" width="127.5703125" style="212" customWidth="1"/>
    <col min="11770" max="11770" width="46.7109375" style="212" customWidth="1"/>
    <col min="11771" max="11807" width="9.140625" style="212" customWidth="1"/>
    <col min="12023" max="12023" width="4.7109375" style="212" customWidth="1"/>
    <col min="12024" max="12024" width="16.85546875" style="212" bestFit="1" customWidth="1"/>
    <col min="12025" max="12025" width="127.5703125" style="212" customWidth="1"/>
    <col min="12026" max="12026" width="46.7109375" style="212" customWidth="1"/>
    <col min="12027" max="12063" width="9.140625" style="212" customWidth="1"/>
    <col min="12279" max="12279" width="4.7109375" style="212" customWidth="1"/>
    <col min="12280" max="12280" width="16.85546875" style="212" bestFit="1" customWidth="1"/>
    <col min="12281" max="12281" width="127.5703125" style="212" customWidth="1"/>
    <col min="12282" max="12282" width="46.7109375" style="212" customWidth="1"/>
    <col min="12283" max="12319" width="9.140625" style="212" customWidth="1"/>
    <col min="12535" max="12535" width="4.7109375" style="212" customWidth="1"/>
    <col min="12536" max="12536" width="16.85546875" style="212" bestFit="1" customWidth="1"/>
    <col min="12537" max="12537" width="127.5703125" style="212" customWidth="1"/>
    <col min="12538" max="12538" width="46.7109375" style="212" customWidth="1"/>
    <col min="12539" max="12575" width="9.140625" style="212" customWidth="1"/>
    <col min="12791" max="12791" width="4.7109375" style="212" customWidth="1"/>
    <col min="12792" max="12792" width="16.85546875" style="212" bestFit="1" customWidth="1"/>
    <col min="12793" max="12793" width="127.5703125" style="212" customWidth="1"/>
    <col min="12794" max="12794" width="46.7109375" style="212" customWidth="1"/>
    <col min="12795" max="12831" width="9.140625" style="212" customWidth="1"/>
    <col min="13047" max="13047" width="4.7109375" style="212" customWidth="1"/>
    <col min="13048" max="13048" width="16.85546875" style="212" bestFit="1" customWidth="1"/>
    <col min="13049" max="13049" width="127.5703125" style="212" customWidth="1"/>
    <col min="13050" max="13050" width="46.7109375" style="212" customWidth="1"/>
    <col min="13051" max="13087" width="9.140625" style="212" customWidth="1"/>
    <col min="13303" max="13303" width="4.7109375" style="212" customWidth="1"/>
    <col min="13304" max="13304" width="16.85546875" style="212" bestFit="1" customWidth="1"/>
    <col min="13305" max="13305" width="127.5703125" style="212" customWidth="1"/>
    <col min="13306" max="13306" width="46.7109375" style="212" customWidth="1"/>
    <col min="13307" max="13343" width="9.140625" style="212" customWidth="1"/>
    <col min="13559" max="13559" width="4.7109375" style="212" customWidth="1"/>
    <col min="13560" max="13560" width="16.85546875" style="212" bestFit="1" customWidth="1"/>
    <col min="13561" max="13561" width="127.5703125" style="212" customWidth="1"/>
    <col min="13562" max="13562" width="46.7109375" style="212" customWidth="1"/>
    <col min="13563" max="13599" width="9.140625" style="212" customWidth="1"/>
    <col min="13815" max="13815" width="4.7109375" style="212" customWidth="1"/>
    <col min="13816" max="13816" width="16.85546875" style="212" bestFit="1" customWidth="1"/>
    <col min="13817" max="13817" width="127.5703125" style="212" customWidth="1"/>
    <col min="13818" max="13818" width="46.7109375" style="212" customWidth="1"/>
    <col min="13819" max="13855" width="9.140625" style="212" customWidth="1"/>
    <col min="14071" max="14071" width="4.7109375" style="212" customWidth="1"/>
    <col min="14072" max="14072" width="16.85546875" style="212" bestFit="1" customWidth="1"/>
    <col min="14073" max="14073" width="127.5703125" style="212" customWidth="1"/>
    <col min="14074" max="14074" width="46.7109375" style="212" customWidth="1"/>
    <col min="14075" max="14111" width="9.140625" style="212" customWidth="1"/>
    <col min="14327" max="14327" width="4.7109375" style="212" customWidth="1"/>
    <col min="14328" max="14328" width="16.85546875" style="212" bestFit="1" customWidth="1"/>
    <col min="14329" max="14329" width="127.5703125" style="212" customWidth="1"/>
    <col min="14330" max="14330" width="46.7109375" style="212" customWidth="1"/>
    <col min="14331" max="14367" width="9.140625" style="212" customWidth="1"/>
    <col min="14583" max="14583" width="4.7109375" style="212" customWidth="1"/>
    <col min="14584" max="14584" width="16.85546875" style="212" bestFit="1" customWidth="1"/>
    <col min="14585" max="14585" width="127.5703125" style="212" customWidth="1"/>
    <col min="14586" max="14586" width="46.7109375" style="212" customWidth="1"/>
    <col min="14587" max="14623" width="9.140625" style="212" customWidth="1"/>
    <col min="14839" max="14839" width="4.7109375" style="212" customWidth="1"/>
    <col min="14840" max="14840" width="16.85546875" style="212" bestFit="1" customWidth="1"/>
    <col min="14841" max="14841" width="127.5703125" style="212" customWidth="1"/>
    <col min="14842" max="14842" width="46.7109375" style="212" customWidth="1"/>
    <col min="14843" max="14879" width="9.140625" style="212" customWidth="1"/>
    <col min="15095" max="15095" width="4.7109375" style="212" customWidth="1"/>
    <col min="15096" max="15096" width="16.85546875" style="212" bestFit="1" customWidth="1"/>
    <col min="15097" max="15097" width="127.5703125" style="212" customWidth="1"/>
    <col min="15098" max="15098" width="46.7109375" style="212" customWidth="1"/>
    <col min="15099" max="15135" width="9.140625" style="212" customWidth="1"/>
    <col min="15351" max="15351" width="4.7109375" style="212" customWidth="1"/>
    <col min="15352" max="15352" width="16.85546875" style="212" bestFit="1" customWidth="1"/>
    <col min="15353" max="15353" width="127.5703125" style="212" customWidth="1"/>
    <col min="15354" max="15354" width="46.7109375" style="212" customWidth="1"/>
    <col min="15355" max="15391" width="9.140625" style="212" customWidth="1"/>
    <col min="15607" max="15607" width="4.7109375" style="212" customWidth="1"/>
    <col min="15608" max="15608" width="16.85546875" style="212" bestFit="1" customWidth="1"/>
    <col min="15609" max="15609" width="127.5703125" style="212" customWidth="1"/>
    <col min="15610" max="15610" width="46.7109375" style="212" customWidth="1"/>
    <col min="15611" max="15647" width="9.140625" style="212" customWidth="1"/>
    <col min="15863" max="15863" width="4.7109375" style="212" customWidth="1"/>
    <col min="15864" max="15864" width="16.85546875" style="212" bestFit="1" customWidth="1"/>
    <col min="15865" max="15865" width="127.5703125" style="212" customWidth="1"/>
    <col min="15866" max="15866" width="46.7109375" style="212" customWidth="1"/>
    <col min="15867" max="15903" width="9.140625" style="212" customWidth="1"/>
    <col min="16119" max="16119" width="4.7109375" style="212" customWidth="1"/>
    <col min="16120" max="16120" width="16.85546875" style="212" bestFit="1" customWidth="1"/>
    <col min="16121" max="16121" width="127.5703125" style="212" customWidth="1"/>
    <col min="16122" max="16122" width="46.7109375" style="212" customWidth="1"/>
    <col min="16123" max="16159" width="9.140625" style="212" customWidth="1"/>
  </cols>
  <sheetData>
    <row r="1" spans="1:31" ht="31.5" customHeight="1" x14ac:dyDescent="0.5">
      <c r="A1" s="366" t="s">
        <v>233</v>
      </c>
      <c r="B1" s="367"/>
      <c r="C1" s="368"/>
    </row>
    <row r="2" spans="1:31" ht="31.5" customHeight="1" x14ac:dyDescent="0.5">
      <c r="A2" s="26" t="s">
        <v>179</v>
      </c>
      <c r="B2" s="215"/>
      <c r="C2" s="215"/>
    </row>
    <row r="3" spans="1:31" x14ac:dyDescent="0.25">
      <c r="A3" s="18"/>
    </row>
    <row r="4" spans="1:31" s="22" customFormat="1" ht="18.75" customHeight="1" x14ac:dyDescent="0.25">
      <c r="A4" s="29"/>
      <c r="B4" s="30"/>
      <c r="C4" s="31" t="s">
        <v>234</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235</v>
      </c>
      <c r="B5" s="34"/>
      <c r="C5" s="35"/>
    </row>
    <row r="6" spans="1:31" ht="14.45" customHeight="1" x14ac:dyDescent="0.25">
      <c r="A6" s="36" t="s">
        <v>236</v>
      </c>
      <c r="B6" s="36"/>
      <c r="C6" s="37"/>
    </row>
    <row r="7" spans="1:31" ht="60" customHeight="1" x14ac:dyDescent="0.25">
      <c r="A7" s="38"/>
      <c r="B7" s="39" t="s">
        <v>237</v>
      </c>
      <c r="C7" s="40" t="s">
        <v>238</v>
      </c>
    </row>
    <row r="8" spans="1:31" ht="14.45" customHeight="1" x14ac:dyDescent="0.25">
      <c r="A8" s="36" t="s">
        <v>239</v>
      </c>
      <c r="B8" s="36"/>
      <c r="C8" s="37"/>
    </row>
    <row r="9" spans="1:31" ht="23.25" customHeight="1" x14ac:dyDescent="0.25">
      <c r="A9" s="41"/>
      <c r="B9" s="39" t="s">
        <v>240</v>
      </c>
      <c r="C9" s="42" t="s">
        <v>241</v>
      </c>
    </row>
    <row r="10" spans="1:31" ht="14.45" customHeight="1" x14ac:dyDescent="0.25">
      <c r="A10" s="36" t="s">
        <v>242</v>
      </c>
      <c r="B10" s="36"/>
      <c r="C10" s="37"/>
    </row>
    <row r="11" spans="1:31" ht="23.25" customHeight="1" x14ac:dyDescent="0.25">
      <c r="A11" s="41"/>
      <c r="B11" s="39" t="s">
        <v>243</v>
      </c>
      <c r="C11" s="42" t="s">
        <v>244</v>
      </c>
    </row>
    <row r="12" spans="1:31" ht="14.45" customHeight="1" x14ac:dyDescent="0.25">
      <c r="A12" s="36" t="s">
        <v>245</v>
      </c>
      <c r="B12" s="36"/>
      <c r="C12" s="37"/>
    </row>
    <row r="13" spans="1:31" ht="30" customHeight="1" x14ac:dyDescent="0.25">
      <c r="A13" s="38"/>
      <c r="B13" s="39" t="s">
        <v>246</v>
      </c>
      <c r="C13" s="40" t="s">
        <v>247</v>
      </c>
    </row>
    <row r="14" spans="1:31" ht="14.45" customHeight="1" x14ac:dyDescent="0.25">
      <c r="A14" s="36" t="s">
        <v>248</v>
      </c>
      <c r="B14" s="36"/>
      <c r="C14" s="37"/>
    </row>
    <row r="15" spans="1:31" ht="38.25" customHeight="1" x14ac:dyDescent="0.25">
      <c r="A15" s="38"/>
      <c r="B15" s="39" t="s">
        <v>249</v>
      </c>
      <c r="C15" s="42" t="s">
        <v>250</v>
      </c>
    </row>
    <row r="16" spans="1:31" ht="14.45" customHeight="1" x14ac:dyDescent="0.25">
      <c r="A16" s="36" t="s">
        <v>251</v>
      </c>
      <c r="B16" s="36"/>
      <c r="C16" s="37"/>
    </row>
    <row r="17" spans="1:3" ht="26.25" customHeight="1" x14ac:dyDescent="0.25">
      <c r="A17" s="38"/>
      <c r="B17" s="39" t="s">
        <v>252</v>
      </c>
      <c r="C17" s="42" t="s">
        <v>253</v>
      </c>
    </row>
    <row r="18" spans="1:3" ht="14.45" customHeight="1" x14ac:dyDescent="0.25">
      <c r="A18" s="36" t="s">
        <v>254</v>
      </c>
      <c r="B18" s="36"/>
      <c r="C18" s="37"/>
    </row>
    <row r="19" spans="1:3" ht="40.5" customHeight="1" x14ac:dyDescent="0.25">
      <c r="A19" s="38"/>
      <c r="B19" s="39" t="s">
        <v>255</v>
      </c>
      <c r="C19" s="40" t="s">
        <v>256</v>
      </c>
    </row>
    <row r="20" spans="1:3" ht="18.75" customHeight="1" x14ac:dyDescent="0.25">
      <c r="A20" s="33" t="s">
        <v>257</v>
      </c>
      <c r="B20" s="34"/>
      <c r="C20" s="43"/>
    </row>
    <row r="21" spans="1:3" ht="14.45" customHeight="1" x14ac:dyDescent="0.25">
      <c r="A21" s="36" t="s">
        <v>258</v>
      </c>
      <c r="B21" s="36"/>
      <c r="C21" s="37"/>
    </row>
    <row r="22" spans="1:3" ht="42.6" customHeight="1" x14ac:dyDescent="0.25">
      <c r="A22" s="41"/>
      <c r="B22" s="39" t="s">
        <v>259</v>
      </c>
      <c r="C22" s="40" t="s">
        <v>260</v>
      </c>
    </row>
    <row r="23" spans="1:3" ht="14.45" customHeight="1" x14ac:dyDescent="0.25">
      <c r="A23" s="36" t="s">
        <v>261</v>
      </c>
      <c r="B23" s="36"/>
      <c r="C23" s="37"/>
    </row>
    <row r="24" spans="1:3" ht="30" customHeight="1" x14ac:dyDescent="0.25">
      <c r="A24" s="38"/>
      <c r="B24" s="39" t="s">
        <v>262</v>
      </c>
      <c r="C24" s="42" t="s">
        <v>263</v>
      </c>
    </row>
    <row r="25" spans="1:3" ht="14.45" customHeight="1" x14ac:dyDescent="0.25">
      <c r="A25" s="36" t="s">
        <v>264</v>
      </c>
      <c r="B25" s="36"/>
      <c r="C25" s="37"/>
    </row>
    <row r="26" spans="1:3" ht="38.25" customHeight="1" x14ac:dyDescent="0.25">
      <c r="A26" s="38"/>
      <c r="B26" s="39" t="s">
        <v>265</v>
      </c>
      <c r="C26" s="42" t="s">
        <v>266</v>
      </c>
    </row>
    <row r="27" spans="1:3" ht="14.45" customHeight="1" x14ac:dyDescent="0.25">
      <c r="A27" s="36" t="s">
        <v>267</v>
      </c>
      <c r="B27" s="36"/>
      <c r="C27" s="37"/>
    </row>
    <row r="28" spans="1:3" ht="34.5" customHeight="1" x14ac:dyDescent="0.25">
      <c r="A28" s="38"/>
      <c r="B28" s="39" t="s">
        <v>268</v>
      </c>
      <c r="C28" s="42" t="s">
        <v>269</v>
      </c>
    </row>
    <row r="29" spans="1:3" x14ac:dyDescent="0.25">
      <c r="A29" s="36" t="s">
        <v>270</v>
      </c>
      <c r="B29" s="36"/>
      <c r="C29" s="37"/>
    </row>
    <row r="30" spans="1:3" ht="60" customHeight="1" x14ac:dyDescent="0.25">
      <c r="A30" s="38"/>
      <c r="B30" s="39" t="s">
        <v>271</v>
      </c>
      <c r="C30" s="42" t="s">
        <v>272</v>
      </c>
    </row>
    <row r="31" spans="1:3" x14ac:dyDescent="0.25">
      <c r="A31" s="36" t="s">
        <v>273</v>
      </c>
      <c r="B31" s="36"/>
      <c r="C31" s="37"/>
    </row>
    <row r="32" spans="1:3" ht="30" customHeight="1" x14ac:dyDescent="0.25">
      <c r="A32" s="38"/>
      <c r="B32" s="39" t="s">
        <v>274</v>
      </c>
      <c r="C32" s="42" t="s">
        <v>275</v>
      </c>
    </row>
    <row r="33" spans="1:3" x14ac:dyDescent="0.25">
      <c r="A33" s="36" t="s">
        <v>276</v>
      </c>
      <c r="B33" s="36"/>
      <c r="C33" s="37"/>
    </row>
    <row r="34" spans="1:3" ht="30" customHeight="1" x14ac:dyDescent="0.25">
      <c r="A34" s="38"/>
      <c r="B34" s="39" t="s">
        <v>277</v>
      </c>
      <c r="C34" s="42" t="s">
        <v>278</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tabSelected="1" zoomScale="80" zoomScaleNormal="80" workbookViewId="0">
      <selection activeCell="C243" sqref="C243:C246"/>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6" ht="31.5" customHeight="1" x14ac:dyDescent="0.25">
      <c r="A1" s="46" t="s">
        <v>279</v>
      </c>
      <c r="B1" s="220"/>
      <c r="C1" s="136"/>
      <c r="D1" s="136"/>
      <c r="E1" s="136"/>
      <c r="F1" s="221" t="s">
        <v>280</v>
      </c>
      <c r="G1" s="138"/>
      <c r="H1" s="47"/>
      <c r="I1" s="46"/>
      <c r="J1" s="47"/>
      <c r="K1" s="47"/>
      <c r="L1" s="47"/>
      <c r="M1" s="47"/>
    </row>
    <row r="2" spans="1:16" ht="15.75" customHeight="1" thickBot="1" x14ac:dyDescent="0.3">
      <c r="A2" s="47"/>
      <c r="B2" s="222"/>
      <c r="C2" s="222"/>
      <c r="D2" s="136"/>
      <c r="E2" s="136"/>
      <c r="F2" s="136"/>
      <c r="G2" s="138"/>
      <c r="H2" s="47"/>
      <c r="L2" s="47"/>
      <c r="M2" s="47"/>
    </row>
    <row r="3" spans="1:16" ht="19.5" customHeight="1" thickBot="1" x14ac:dyDescent="0.3">
      <c r="A3" s="50"/>
      <c r="B3" s="223" t="s">
        <v>281</v>
      </c>
      <c r="C3" s="407" t="s">
        <v>282</v>
      </c>
      <c r="D3" s="224"/>
      <c r="E3" s="224"/>
      <c r="F3" s="136"/>
      <c r="G3" s="224"/>
      <c r="H3" s="47"/>
      <c r="L3" s="47"/>
      <c r="M3" s="47"/>
      <c r="O3" t="s">
        <v>164</v>
      </c>
      <c r="P3" t="s">
        <v>283</v>
      </c>
    </row>
    <row r="4" spans="1:16" ht="15.75" customHeight="1" thickBot="1" x14ac:dyDescent="0.3">
      <c r="B4" s="138"/>
      <c r="C4" s="138"/>
      <c r="D4" s="138"/>
      <c r="E4" s="138"/>
      <c r="F4" s="138"/>
      <c r="G4" s="138"/>
      <c r="H4" s="47"/>
      <c r="L4" s="47"/>
      <c r="M4" s="47"/>
    </row>
    <row r="5" spans="1:16" ht="18.75" customHeight="1" x14ac:dyDescent="0.25">
      <c r="A5" s="53"/>
      <c r="B5" s="225" t="s">
        <v>284</v>
      </c>
      <c r="C5" s="226"/>
      <c r="D5" s="138"/>
      <c r="E5" s="115"/>
      <c r="F5" s="115"/>
      <c r="G5" s="138"/>
      <c r="H5" s="47"/>
      <c r="L5" s="47"/>
      <c r="M5" s="47"/>
    </row>
    <row r="6" spans="1:16" x14ac:dyDescent="0.25">
      <c r="B6" s="227" t="s">
        <v>285</v>
      </c>
      <c r="C6" s="115"/>
      <c r="D6" s="115"/>
      <c r="E6" s="138"/>
      <c r="F6" s="138"/>
      <c r="G6" s="138"/>
      <c r="H6" s="47"/>
      <c r="L6" s="47"/>
      <c r="M6" s="47"/>
    </row>
    <row r="7" spans="1:16" x14ac:dyDescent="0.25">
      <c r="B7" s="228" t="s">
        <v>286</v>
      </c>
      <c r="C7" s="115"/>
      <c r="D7" s="115"/>
      <c r="E7" s="138"/>
      <c r="F7" s="138"/>
      <c r="G7" s="138"/>
      <c r="H7" s="47"/>
      <c r="L7" s="47"/>
      <c r="M7" s="47"/>
    </row>
    <row r="8" spans="1:16" x14ac:dyDescent="0.25">
      <c r="B8" s="228" t="s">
        <v>287</v>
      </c>
      <c r="C8" s="115"/>
      <c r="D8" s="115"/>
      <c r="E8" s="138"/>
      <c r="F8" s="218" t="s">
        <v>288</v>
      </c>
      <c r="G8" s="138"/>
      <c r="H8" s="47"/>
      <c r="L8" s="47"/>
      <c r="M8" s="47"/>
    </row>
    <row r="9" spans="1:16" x14ac:dyDescent="0.25">
      <c r="B9" s="227" t="s">
        <v>289</v>
      </c>
      <c r="C9" s="138"/>
      <c r="D9" s="138"/>
      <c r="E9" s="138"/>
      <c r="F9" s="138"/>
      <c r="G9" s="138"/>
      <c r="H9" s="47"/>
      <c r="L9" s="47"/>
      <c r="M9" s="47"/>
    </row>
    <row r="10" spans="1:16" x14ac:dyDescent="0.25">
      <c r="B10" s="227" t="s">
        <v>290</v>
      </c>
      <c r="C10" s="138"/>
      <c r="D10" s="138"/>
      <c r="E10" s="138"/>
      <c r="F10" s="138"/>
      <c r="G10" s="138"/>
      <c r="H10" s="47"/>
      <c r="L10" s="47"/>
      <c r="M10" s="47"/>
    </row>
    <row r="11" spans="1:16" ht="15.75" customHeight="1" thickBot="1" x14ac:dyDescent="0.3">
      <c r="B11" s="229" t="s">
        <v>291</v>
      </c>
      <c r="C11" s="138"/>
      <c r="D11" s="138"/>
      <c r="E11" s="138"/>
      <c r="F11" s="138"/>
      <c r="G11" s="138"/>
      <c r="H11" s="47"/>
      <c r="L11" s="47"/>
      <c r="M11" s="47"/>
    </row>
    <row r="12" spans="1:16" x14ac:dyDescent="0.25">
      <c r="B12" s="230"/>
      <c r="C12" s="138"/>
      <c r="D12" s="138"/>
      <c r="E12" s="138"/>
      <c r="F12" s="138"/>
      <c r="G12" s="138"/>
      <c r="H12" s="47"/>
      <c r="L12" s="47"/>
      <c r="M12" s="47"/>
    </row>
    <row r="13" spans="1:16" ht="37.5" customHeight="1" x14ac:dyDescent="0.25">
      <c r="A13" s="216" t="s">
        <v>292</v>
      </c>
      <c r="B13" s="231" t="s">
        <v>285</v>
      </c>
      <c r="C13" s="232"/>
      <c r="D13" s="232"/>
      <c r="E13" s="232"/>
      <c r="F13" s="232"/>
      <c r="G13" s="233"/>
      <c r="H13" s="47"/>
      <c r="L13" s="47"/>
      <c r="M13" s="47"/>
    </row>
    <row r="14" spans="1:16" x14ac:dyDescent="0.25">
      <c r="A14" s="49" t="s">
        <v>293</v>
      </c>
      <c r="B14" s="234" t="s">
        <v>294</v>
      </c>
      <c r="C14" s="356" t="s">
        <v>163</v>
      </c>
      <c r="D14" s="138"/>
      <c r="E14" s="115"/>
      <c r="F14" s="115"/>
      <c r="G14" s="138"/>
      <c r="H14" s="47"/>
      <c r="L14" s="47"/>
      <c r="M14" s="47"/>
    </row>
    <row r="15" spans="1:16" x14ac:dyDescent="0.25">
      <c r="A15" s="49" t="s">
        <v>295</v>
      </c>
      <c r="B15" s="234" t="s">
        <v>296</v>
      </c>
      <c r="C15" s="356" t="s">
        <v>164</v>
      </c>
      <c r="D15" s="138"/>
      <c r="E15" s="115"/>
      <c r="F15" s="115"/>
      <c r="G15" s="138"/>
      <c r="H15" s="47"/>
      <c r="L15" s="47"/>
      <c r="M15" s="47"/>
    </row>
    <row r="16" spans="1:16" x14ac:dyDescent="0.25">
      <c r="A16" s="49" t="s">
        <v>297</v>
      </c>
      <c r="B16" s="234" t="s">
        <v>298</v>
      </c>
      <c r="C16" s="356" t="s">
        <v>299</v>
      </c>
      <c r="D16" s="138"/>
      <c r="E16" s="115"/>
      <c r="F16" s="115"/>
      <c r="G16" s="138"/>
      <c r="H16" s="47"/>
      <c r="L16" s="47"/>
      <c r="M16" s="47"/>
    </row>
    <row r="17" spans="1:13" x14ac:dyDescent="0.25">
      <c r="A17" s="49" t="s">
        <v>300</v>
      </c>
      <c r="B17" s="234" t="s">
        <v>301</v>
      </c>
      <c r="C17" s="408" t="s">
        <v>283</v>
      </c>
      <c r="D17" s="138"/>
      <c r="E17" s="115"/>
      <c r="F17" s="115"/>
      <c r="G17" s="138"/>
      <c r="H17" s="47"/>
      <c r="L17" s="47"/>
      <c r="M17" s="47"/>
    </row>
    <row r="18" spans="1:13" outlineLevel="1" x14ac:dyDescent="0.25">
      <c r="A18" s="49" t="s">
        <v>302</v>
      </c>
      <c r="B18" s="234" t="s">
        <v>303</v>
      </c>
      <c r="C18" s="356" t="s">
        <v>304</v>
      </c>
      <c r="D18" s="138"/>
      <c r="E18" s="115"/>
      <c r="F18" s="115"/>
      <c r="G18" s="138"/>
      <c r="H18" s="47"/>
      <c r="L18" s="47"/>
      <c r="M18" s="47"/>
    </row>
    <row r="19" spans="1:13" outlineLevel="1" x14ac:dyDescent="0.25">
      <c r="A19" s="49" t="s">
        <v>305</v>
      </c>
      <c r="B19" s="121" t="s">
        <v>306</v>
      </c>
      <c r="C19" s="138"/>
      <c r="D19" s="138"/>
      <c r="E19" s="115"/>
      <c r="F19" s="115"/>
      <c r="G19" s="138"/>
      <c r="H19" s="47"/>
      <c r="L19" s="47"/>
      <c r="M19" s="47"/>
    </row>
    <row r="20" spans="1:13" outlineLevel="1" x14ac:dyDescent="0.25">
      <c r="A20" s="49" t="s">
        <v>307</v>
      </c>
      <c r="B20" s="121" t="s">
        <v>308</v>
      </c>
      <c r="C20" s="138"/>
      <c r="D20" s="138"/>
      <c r="E20" s="115"/>
      <c r="F20" s="115"/>
      <c r="G20" s="138"/>
      <c r="H20" s="47"/>
      <c r="L20" s="47"/>
      <c r="M20" s="47"/>
    </row>
    <row r="21" spans="1:13" outlineLevel="1" x14ac:dyDescent="0.25">
      <c r="A21" s="49" t="s">
        <v>309</v>
      </c>
      <c r="B21" s="121"/>
      <c r="C21" s="138"/>
      <c r="D21" s="138"/>
      <c r="E21" s="115"/>
      <c r="F21" s="115"/>
      <c r="G21" s="138"/>
      <c r="H21" s="47"/>
      <c r="L21" s="47"/>
      <c r="M21" s="47"/>
    </row>
    <row r="22" spans="1:13" outlineLevel="1" x14ac:dyDescent="0.25">
      <c r="A22" s="49" t="s">
        <v>310</v>
      </c>
      <c r="B22" s="121"/>
      <c r="C22" s="138"/>
      <c r="D22" s="138"/>
      <c r="E22" s="115"/>
      <c r="F22" s="115"/>
      <c r="G22" s="138"/>
      <c r="H22" s="47"/>
      <c r="L22" s="47"/>
      <c r="M22" s="47"/>
    </row>
    <row r="23" spans="1:13" outlineLevel="1" x14ac:dyDescent="0.25">
      <c r="A23" s="49" t="s">
        <v>311</v>
      </c>
      <c r="B23" s="121"/>
      <c r="C23" s="138"/>
      <c r="D23" s="138"/>
      <c r="E23" s="115"/>
      <c r="F23" s="115"/>
      <c r="G23" s="138"/>
      <c r="H23" s="47"/>
      <c r="L23" s="47"/>
      <c r="M23" s="47"/>
    </row>
    <row r="24" spans="1:13" outlineLevel="1" x14ac:dyDescent="0.25">
      <c r="A24" s="49" t="s">
        <v>312</v>
      </c>
      <c r="B24" s="121"/>
      <c r="C24" s="138"/>
      <c r="D24" s="138"/>
      <c r="E24" s="115"/>
      <c r="F24" s="115"/>
      <c r="G24" s="138"/>
      <c r="H24" s="47"/>
      <c r="L24" s="47"/>
      <c r="M24" s="47"/>
    </row>
    <row r="25" spans="1:13" outlineLevel="1" x14ac:dyDescent="0.25">
      <c r="A25" s="49" t="s">
        <v>313</v>
      </c>
      <c r="B25" s="121"/>
      <c r="C25" s="138"/>
      <c r="D25" s="138"/>
      <c r="E25" s="115"/>
      <c r="F25" s="115"/>
      <c r="G25" s="138"/>
      <c r="H25" s="47"/>
      <c r="L25" s="47"/>
      <c r="M25" s="47"/>
    </row>
    <row r="26" spans="1:13" ht="18.75" customHeight="1" x14ac:dyDescent="0.25">
      <c r="A26" s="56"/>
      <c r="B26" s="231" t="s">
        <v>286</v>
      </c>
      <c r="C26" s="232"/>
      <c r="D26" s="232"/>
      <c r="E26" s="232"/>
      <c r="F26" s="232"/>
      <c r="G26" s="233"/>
      <c r="H26" s="47"/>
      <c r="L26" s="47"/>
      <c r="M26" s="47"/>
    </row>
    <row r="27" spans="1:13" x14ac:dyDescent="0.25">
      <c r="A27" s="49" t="s">
        <v>314</v>
      </c>
      <c r="B27" s="235" t="s">
        <v>315</v>
      </c>
      <c r="C27" s="356" t="s">
        <v>318</v>
      </c>
      <c r="D27" s="119"/>
      <c r="E27" s="119"/>
      <c r="F27" s="119"/>
      <c r="G27" s="138"/>
      <c r="H27" s="47"/>
      <c r="L27" s="47"/>
      <c r="M27" s="47"/>
    </row>
    <row r="28" spans="1:13" x14ac:dyDescent="0.25">
      <c r="A28" s="49" t="s">
        <v>316</v>
      </c>
      <c r="B28" s="236" t="s">
        <v>317</v>
      </c>
      <c r="C28" s="356" t="s">
        <v>318</v>
      </c>
      <c r="D28" s="119"/>
      <c r="E28" s="119"/>
      <c r="F28" s="119"/>
      <c r="G28" s="138"/>
      <c r="H28" s="47"/>
      <c r="L28" s="47"/>
      <c r="M28" s="49" t="s">
        <v>318</v>
      </c>
    </row>
    <row r="29" spans="1:13" x14ac:dyDescent="0.25">
      <c r="A29" s="49" t="s">
        <v>319</v>
      </c>
      <c r="B29" s="235" t="s">
        <v>320</v>
      </c>
      <c r="C29" s="356" t="s">
        <v>318</v>
      </c>
      <c r="D29" s="138"/>
      <c r="E29" s="119"/>
      <c r="F29" s="119"/>
      <c r="G29" s="138"/>
      <c r="H29" s="47"/>
      <c r="L29" s="47"/>
      <c r="M29" s="49" t="s">
        <v>321</v>
      </c>
    </row>
    <row r="30" spans="1:13" ht="30" customHeight="1" outlineLevel="1" x14ac:dyDescent="0.25">
      <c r="A30" s="49" t="s">
        <v>322</v>
      </c>
      <c r="B30" s="235" t="s">
        <v>323</v>
      </c>
      <c r="C30" s="218" t="s">
        <v>324</v>
      </c>
      <c r="D30" s="138"/>
      <c r="E30" s="119"/>
      <c r="F30" s="119"/>
      <c r="G30" s="138"/>
      <c r="H30" s="47"/>
      <c r="L30" s="47"/>
      <c r="M30" s="49" t="s">
        <v>325</v>
      </c>
    </row>
    <row r="31" spans="1:13" outlineLevel="1" x14ac:dyDescent="0.25">
      <c r="A31" s="49" t="s">
        <v>326</v>
      </c>
      <c r="B31" s="235"/>
      <c r="C31" s="138"/>
      <c r="D31" s="138"/>
      <c r="E31" s="119"/>
      <c r="F31" s="119"/>
      <c r="G31" s="138"/>
      <c r="H31" s="47"/>
      <c r="L31" s="47"/>
      <c r="M31" s="47"/>
    </row>
    <row r="32" spans="1:13" outlineLevel="1" x14ac:dyDescent="0.25">
      <c r="A32" s="49" t="s">
        <v>327</v>
      </c>
      <c r="B32" s="235"/>
      <c r="C32" s="138"/>
      <c r="D32" s="138"/>
      <c r="E32" s="119"/>
      <c r="F32" s="119"/>
      <c r="G32" s="138"/>
      <c r="H32" s="47"/>
      <c r="L32" s="47"/>
      <c r="M32" s="47"/>
    </row>
    <row r="33" spans="1:14" outlineLevel="1" x14ac:dyDescent="0.25">
      <c r="A33" s="49" t="s">
        <v>328</v>
      </c>
      <c r="B33" s="235"/>
      <c r="C33" s="138"/>
      <c r="D33" s="138"/>
      <c r="E33" s="119"/>
      <c r="F33" s="119"/>
      <c r="G33" s="138"/>
      <c r="H33" s="47"/>
      <c r="L33" s="47"/>
      <c r="M33" s="47"/>
    </row>
    <row r="34" spans="1:14" outlineLevel="1" x14ac:dyDescent="0.25">
      <c r="A34" s="49" t="s">
        <v>329</v>
      </c>
      <c r="B34" s="235"/>
      <c r="C34" s="138"/>
      <c r="D34" s="138"/>
      <c r="E34" s="119"/>
      <c r="F34" s="119"/>
      <c r="G34" s="138"/>
      <c r="H34" s="47"/>
      <c r="L34" s="47"/>
      <c r="M34" s="47"/>
    </row>
    <row r="35" spans="1:14" outlineLevel="1" x14ac:dyDescent="0.25">
      <c r="A35" s="49" t="s">
        <v>330</v>
      </c>
      <c r="B35" s="140"/>
      <c r="C35" s="138"/>
      <c r="D35" s="138"/>
      <c r="E35" s="119"/>
      <c r="F35" s="119"/>
      <c r="G35" s="138"/>
      <c r="H35" s="47"/>
      <c r="L35" s="47"/>
      <c r="M35" s="47"/>
    </row>
    <row r="36" spans="1:14" ht="18.75" customHeight="1" x14ac:dyDescent="0.25">
      <c r="A36" s="216"/>
      <c r="B36" s="231" t="s">
        <v>287</v>
      </c>
      <c r="C36" s="231"/>
      <c r="D36" s="232"/>
      <c r="E36" s="232"/>
      <c r="F36" s="232"/>
      <c r="G36" s="233"/>
      <c r="H36" s="47"/>
      <c r="L36" s="47"/>
      <c r="M36" s="47"/>
    </row>
    <row r="37" spans="1:14" ht="15" customHeight="1" x14ac:dyDescent="0.25">
      <c r="A37" s="62"/>
      <c r="B37" s="237" t="s">
        <v>331</v>
      </c>
      <c r="C37" s="238" t="s">
        <v>332</v>
      </c>
      <c r="D37" s="239"/>
      <c r="E37" s="239"/>
      <c r="F37" s="239"/>
      <c r="G37" s="240"/>
      <c r="H37" s="47"/>
      <c r="L37" s="47"/>
      <c r="M37" s="47"/>
    </row>
    <row r="38" spans="1:14" x14ac:dyDescent="0.25">
      <c r="A38" s="49" t="s">
        <v>333</v>
      </c>
      <c r="B38" s="119" t="s">
        <v>334</v>
      </c>
      <c r="C38" s="409">
        <v>18822.992837689999</v>
      </c>
      <c r="D38" s="138"/>
      <c r="E38" s="138"/>
      <c r="F38" s="119"/>
      <c r="G38" s="138"/>
      <c r="H38" s="47"/>
      <c r="L38" s="47"/>
      <c r="M38" s="47"/>
    </row>
    <row r="39" spans="1:14" x14ac:dyDescent="0.25">
      <c r="A39" s="49" t="s">
        <v>335</v>
      </c>
      <c r="B39" s="119" t="s">
        <v>336</v>
      </c>
      <c r="C39" s="409">
        <v>17935.214584779998</v>
      </c>
      <c r="D39" s="138"/>
      <c r="E39" s="138"/>
      <c r="F39" s="119"/>
      <c r="G39" s="138"/>
      <c r="H39" s="47"/>
      <c r="L39" s="47"/>
      <c r="M39" s="47"/>
      <c r="N39" s="73"/>
    </row>
    <row r="40" spans="1:14" outlineLevel="1" x14ac:dyDescent="0.25">
      <c r="A40" s="49" t="s">
        <v>337</v>
      </c>
      <c r="B40" s="241" t="s">
        <v>338</v>
      </c>
      <c r="C40" s="409">
        <v>18640.028849359998</v>
      </c>
      <c r="D40" s="138"/>
      <c r="E40" s="138"/>
      <c r="F40" s="119"/>
      <c r="G40" s="138"/>
      <c r="H40" s="47"/>
      <c r="L40" s="47"/>
      <c r="M40" s="47"/>
      <c r="N40" s="73"/>
    </row>
    <row r="41" spans="1:14" outlineLevel="1" x14ac:dyDescent="0.25">
      <c r="A41" s="49" t="s">
        <v>339</v>
      </c>
      <c r="B41" s="241" t="s">
        <v>340</v>
      </c>
      <c r="C41" s="409">
        <v>17227.77577679</v>
      </c>
      <c r="D41" s="138"/>
      <c r="E41" s="138"/>
      <c r="F41" s="119"/>
      <c r="G41" s="138"/>
      <c r="H41" s="47"/>
      <c r="L41" s="47"/>
      <c r="M41" s="47"/>
      <c r="N41" s="73"/>
    </row>
    <row r="42" spans="1:14" outlineLevel="1" x14ac:dyDescent="0.25">
      <c r="A42" s="49" t="s">
        <v>341</v>
      </c>
      <c r="B42" s="241"/>
      <c r="C42" s="242"/>
      <c r="D42" s="138"/>
      <c r="E42" s="138"/>
      <c r="F42" s="119"/>
      <c r="G42" s="138"/>
      <c r="H42" s="47"/>
      <c r="L42" s="47"/>
      <c r="M42" s="47"/>
      <c r="N42" s="73"/>
    </row>
    <row r="43" spans="1:14" outlineLevel="1" x14ac:dyDescent="0.25">
      <c r="A43" s="47" t="s">
        <v>342</v>
      </c>
      <c r="B43" s="119"/>
      <c r="C43" s="138"/>
      <c r="D43" s="138"/>
      <c r="E43" s="138"/>
      <c r="F43" s="119"/>
      <c r="G43" s="138"/>
      <c r="H43" s="47"/>
      <c r="L43" s="47"/>
      <c r="M43" s="47"/>
      <c r="N43" s="73"/>
    </row>
    <row r="44" spans="1:14" ht="15" customHeight="1" x14ac:dyDescent="0.25">
      <c r="A44" s="62"/>
      <c r="B44" s="238" t="s">
        <v>343</v>
      </c>
      <c r="C44" s="238" t="s">
        <v>344</v>
      </c>
      <c r="D44" s="238" t="s">
        <v>345</v>
      </c>
      <c r="E44" s="238"/>
      <c r="F44" s="238" t="s">
        <v>346</v>
      </c>
      <c r="G44" s="238" t="s">
        <v>347</v>
      </c>
      <c r="I44" s="47"/>
      <c r="J44" s="47"/>
      <c r="K44" s="73"/>
      <c r="L44" s="73"/>
      <c r="M44" s="73"/>
      <c r="N44" s="73"/>
    </row>
    <row r="45" spans="1:14" x14ac:dyDescent="0.25">
      <c r="A45" s="49" t="s">
        <v>348</v>
      </c>
      <c r="B45" s="119" t="s">
        <v>349</v>
      </c>
      <c r="C45" s="410">
        <v>3.9060506143232927E-2</v>
      </c>
      <c r="D45" s="410">
        <v>1.043866481530009E-2</v>
      </c>
      <c r="E45" s="410"/>
      <c r="F45" s="410" t="s">
        <v>299</v>
      </c>
      <c r="G45" s="356" t="s">
        <v>2140</v>
      </c>
      <c r="H45" s="47"/>
      <c r="L45" s="47"/>
      <c r="M45" s="47"/>
      <c r="N45" s="73"/>
    </row>
    <row r="46" spans="1:14" outlineLevel="1" x14ac:dyDescent="0.25">
      <c r="B46" s="138"/>
      <c r="C46" s="410"/>
      <c r="D46" s="410"/>
      <c r="E46" s="410"/>
      <c r="F46" s="410"/>
      <c r="G46" s="411"/>
      <c r="H46" s="47"/>
      <c r="L46" s="47"/>
      <c r="M46" s="47"/>
      <c r="N46" s="73"/>
    </row>
    <row r="47" spans="1:14" outlineLevel="1" x14ac:dyDescent="0.25">
      <c r="A47" s="144" t="s">
        <v>351</v>
      </c>
      <c r="B47" s="245" t="s">
        <v>352</v>
      </c>
      <c r="C47" s="409">
        <v>887.77825290999999</v>
      </c>
      <c r="D47" s="411"/>
      <c r="E47" s="410"/>
      <c r="F47" s="410"/>
      <c r="G47" s="411"/>
      <c r="H47" s="47"/>
      <c r="L47" s="47"/>
      <c r="M47" s="47"/>
      <c r="N47" s="73"/>
    </row>
    <row r="48" spans="1:14" outlineLevel="1" x14ac:dyDescent="0.25">
      <c r="A48" s="49" t="s">
        <v>353</v>
      </c>
      <c r="B48" s="138"/>
      <c r="C48" s="244"/>
      <c r="D48" s="138"/>
      <c r="E48" s="244"/>
      <c r="F48" s="244"/>
      <c r="G48" s="244"/>
      <c r="H48" s="47"/>
      <c r="L48" s="47"/>
      <c r="M48" s="47"/>
      <c r="N48" s="73"/>
    </row>
    <row r="49" spans="1:14" outlineLevel="1" x14ac:dyDescent="0.25">
      <c r="A49" s="49" t="s">
        <v>354</v>
      </c>
      <c r="B49" s="121" t="s">
        <v>355</v>
      </c>
      <c r="C49" s="244"/>
      <c r="D49" s="244"/>
      <c r="E49" s="244"/>
      <c r="F49" s="244"/>
      <c r="G49" s="244"/>
      <c r="H49" s="47"/>
      <c r="L49" s="47"/>
      <c r="M49" s="47"/>
      <c r="N49" s="73"/>
    </row>
    <row r="50" spans="1:14" outlineLevel="1" x14ac:dyDescent="0.25">
      <c r="A50" s="49" t="s">
        <v>356</v>
      </c>
      <c r="B50" s="121" t="s">
        <v>357</v>
      </c>
      <c r="C50" s="244"/>
      <c r="D50" s="244"/>
      <c r="E50" s="244"/>
      <c r="F50" s="244"/>
      <c r="G50" s="244"/>
      <c r="H50" s="47"/>
      <c r="L50" s="47"/>
      <c r="M50" s="47"/>
      <c r="N50" s="73"/>
    </row>
    <row r="51" spans="1:14" outlineLevel="1" x14ac:dyDescent="0.25">
      <c r="A51" s="49" t="s">
        <v>358</v>
      </c>
      <c r="B51" s="121"/>
      <c r="C51" s="244"/>
      <c r="D51" s="244"/>
      <c r="E51" s="244"/>
      <c r="F51" s="244"/>
      <c r="G51" s="244"/>
      <c r="H51" s="47"/>
      <c r="L51" s="47"/>
      <c r="M51" s="47"/>
      <c r="N51" s="73"/>
    </row>
    <row r="52" spans="1:14" ht="15" customHeight="1" x14ac:dyDescent="0.25">
      <c r="A52" s="62"/>
      <c r="B52" s="237" t="s">
        <v>359</v>
      </c>
      <c r="C52" s="238" t="s">
        <v>332</v>
      </c>
      <c r="D52" s="238"/>
      <c r="E52" s="239"/>
      <c r="F52" s="240" t="s">
        <v>360</v>
      </c>
      <c r="G52" s="240"/>
      <c r="H52" s="47"/>
      <c r="L52" s="47"/>
      <c r="M52" s="47"/>
      <c r="N52" s="73"/>
    </row>
    <row r="53" spans="1:14" x14ac:dyDescent="0.25">
      <c r="A53" s="49" t="s">
        <v>361</v>
      </c>
      <c r="B53" s="119" t="s">
        <v>362</v>
      </c>
      <c r="C53" s="409">
        <v>17818.492837780999</v>
      </c>
      <c r="D53" s="412"/>
      <c r="E53" s="413"/>
      <c r="F53" s="357">
        <f>IF($C$58=0,"",IF(C53="[for completion]","",C53/$C$58))</f>
        <v>0.94663441628773326</v>
      </c>
      <c r="G53" s="247"/>
      <c r="H53" s="47"/>
      <c r="L53" s="47"/>
      <c r="M53" s="47"/>
      <c r="N53" s="73"/>
    </row>
    <row r="54" spans="1:14" x14ac:dyDescent="0.25">
      <c r="A54" s="49" t="s">
        <v>363</v>
      </c>
      <c r="B54" s="119" t="s">
        <v>364</v>
      </c>
      <c r="C54" s="409" t="s">
        <v>299</v>
      </c>
      <c r="D54" s="412"/>
      <c r="E54" s="413"/>
      <c r="F54" s="357" t="str">
        <f>IF($C$58=0,"",IF(C54="[for completion]","",C54/$C$58))</f>
        <v/>
      </c>
      <c r="G54" s="247"/>
      <c r="H54" s="47"/>
      <c r="L54" s="47"/>
      <c r="M54" s="47"/>
      <c r="N54" s="73"/>
    </row>
    <row r="55" spans="1:14" x14ac:dyDescent="0.25">
      <c r="A55" s="49" t="s">
        <v>365</v>
      </c>
      <c r="B55" s="119" t="s">
        <v>366</v>
      </c>
      <c r="C55" s="409" t="s">
        <v>299</v>
      </c>
      <c r="D55" s="412"/>
      <c r="E55" s="413"/>
      <c r="F55" s="357" t="str">
        <f>IF($C$58=0,"",IF(C55="[for completion]","",C55/$C$58))</f>
        <v/>
      </c>
      <c r="G55" s="247"/>
      <c r="H55" s="47"/>
      <c r="L55" s="47"/>
      <c r="M55" s="47"/>
      <c r="N55" s="73"/>
    </row>
    <row r="56" spans="1:14" x14ac:dyDescent="0.25">
      <c r="A56" s="49" t="s">
        <v>367</v>
      </c>
      <c r="B56" s="119" t="s">
        <v>368</v>
      </c>
      <c r="C56" s="409">
        <v>1004.5</v>
      </c>
      <c r="D56" s="412"/>
      <c r="E56" s="413"/>
      <c r="F56" s="357">
        <f>IF($C$58=0,"",IF(C56="[for completion]","",C56/$C$58))</f>
        <v>5.3365583712266781E-2</v>
      </c>
      <c r="G56" s="247"/>
      <c r="H56" s="47"/>
      <c r="L56" s="47"/>
      <c r="M56" s="47"/>
      <c r="N56" s="73"/>
    </row>
    <row r="57" spans="1:14" x14ac:dyDescent="0.25">
      <c r="A57" s="49" t="s">
        <v>369</v>
      </c>
      <c r="B57" s="218" t="s">
        <v>370</v>
      </c>
      <c r="C57" s="409" t="s">
        <v>299</v>
      </c>
      <c r="D57" s="412"/>
      <c r="E57" s="413"/>
      <c r="F57" s="357" t="str">
        <f>IF($C$58=0,"",IF(C57="[for completion]","",C57/$C$58))</f>
        <v/>
      </c>
      <c r="G57" s="247"/>
      <c r="H57" s="47"/>
      <c r="L57" s="47"/>
      <c r="M57" s="47"/>
      <c r="N57" s="73"/>
    </row>
    <row r="58" spans="1:14" x14ac:dyDescent="0.25">
      <c r="A58" s="49" t="s">
        <v>371</v>
      </c>
      <c r="B58" s="248" t="s">
        <v>372</v>
      </c>
      <c r="C58" s="414">
        <f>SUM(C53:C57)</f>
        <v>18822.992837780999</v>
      </c>
      <c r="D58" s="413"/>
      <c r="E58" s="413"/>
      <c r="F58" s="415">
        <f>SUM(F53:F57)</f>
        <v>1</v>
      </c>
      <c r="G58" s="247"/>
      <c r="H58" s="47"/>
      <c r="L58" s="47"/>
      <c r="M58" s="47"/>
      <c r="N58" s="73"/>
    </row>
    <row r="59" spans="1:14" outlineLevel="1" x14ac:dyDescent="0.25">
      <c r="A59" s="49" t="s">
        <v>373</v>
      </c>
      <c r="B59" s="120" t="s">
        <v>374</v>
      </c>
      <c r="C59" s="242"/>
      <c r="D59" s="138"/>
      <c r="E59" s="118"/>
      <c r="F59" s="246">
        <f t="shared" ref="F59:F64" si="0">IF($C$58=0,"",IF(C59="[for completion]","",C59/$C$58))</f>
        <v>0</v>
      </c>
      <c r="G59" s="247"/>
      <c r="H59" s="47"/>
      <c r="L59" s="47"/>
      <c r="M59" s="47"/>
      <c r="N59" s="73"/>
    </row>
    <row r="60" spans="1:14" outlineLevel="1" x14ac:dyDescent="0.25">
      <c r="A60" s="49" t="s">
        <v>375</v>
      </c>
      <c r="B60" s="120" t="s">
        <v>374</v>
      </c>
      <c r="C60" s="242"/>
      <c r="D60" s="138"/>
      <c r="E60" s="118"/>
      <c r="F60" s="246">
        <f t="shared" si="0"/>
        <v>0</v>
      </c>
      <c r="G60" s="247"/>
      <c r="H60" s="47"/>
      <c r="L60" s="47"/>
      <c r="M60" s="47"/>
      <c r="N60" s="73"/>
    </row>
    <row r="61" spans="1:14" outlineLevel="1" x14ac:dyDescent="0.25">
      <c r="A61" s="49" t="s">
        <v>376</v>
      </c>
      <c r="B61" s="120" t="s">
        <v>374</v>
      </c>
      <c r="C61" s="242"/>
      <c r="D61" s="138"/>
      <c r="E61" s="118"/>
      <c r="F61" s="246">
        <f t="shared" si="0"/>
        <v>0</v>
      </c>
      <c r="G61" s="247"/>
      <c r="H61" s="47"/>
      <c r="L61" s="47"/>
      <c r="M61" s="47"/>
      <c r="N61" s="73"/>
    </row>
    <row r="62" spans="1:14" outlineLevel="1" x14ac:dyDescent="0.25">
      <c r="A62" s="49" t="s">
        <v>377</v>
      </c>
      <c r="B62" s="120" t="s">
        <v>374</v>
      </c>
      <c r="C62" s="242"/>
      <c r="D62" s="138"/>
      <c r="E62" s="118"/>
      <c r="F62" s="246">
        <f t="shared" si="0"/>
        <v>0</v>
      </c>
      <c r="G62" s="247"/>
      <c r="H62" s="47"/>
      <c r="L62" s="47"/>
      <c r="M62" s="47"/>
      <c r="N62" s="73"/>
    </row>
    <row r="63" spans="1:14" outlineLevel="1" x14ac:dyDescent="0.25">
      <c r="A63" s="49" t="s">
        <v>378</v>
      </c>
      <c r="B63" s="120" t="s">
        <v>374</v>
      </c>
      <c r="C63" s="242"/>
      <c r="D63" s="138"/>
      <c r="E63" s="118"/>
      <c r="F63" s="246">
        <f t="shared" si="0"/>
        <v>0</v>
      </c>
      <c r="G63" s="247"/>
      <c r="H63" s="47"/>
      <c r="L63" s="47"/>
      <c r="M63" s="47"/>
      <c r="N63" s="73"/>
    </row>
    <row r="64" spans="1:14" outlineLevel="1" x14ac:dyDescent="0.25">
      <c r="A64" s="49" t="s">
        <v>379</v>
      </c>
      <c r="B64" s="120" t="s">
        <v>374</v>
      </c>
      <c r="C64" s="251"/>
      <c r="D64" s="252"/>
      <c r="E64" s="252"/>
      <c r="F64" s="246">
        <f t="shared" si="0"/>
        <v>0</v>
      </c>
      <c r="G64" s="253"/>
      <c r="H64" s="47"/>
      <c r="L64" s="47"/>
      <c r="M64" s="47"/>
      <c r="N64" s="73"/>
    </row>
    <row r="65" spans="1:14" ht="15" customHeight="1" x14ac:dyDescent="0.25">
      <c r="A65" s="62"/>
      <c r="B65" s="237" t="s">
        <v>380</v>
      </c>
      <c r="C65" s="254" t="s">
        <v>381</v>
      </c>
      <c r="D65" s="254" t="s">
        <v>382</v>
      </c>
      <c r="E65" s="239"/>
      <c r="F65" s="240" t="s">
        <v>383</v>
      </c>
      <c r="G65" s="240" t="s">
        <v>384</v>
      </c>
      <c r="H65" s="47"/>
      <c r="L65" s="47"/>
      <c r="M65" s="47"/>
      <c r="N65" s="73"/>
    </row>
    <row r="66" spans="1:14" x14ac:dyDescent="0.25">
      <c r="A66" s="49" t="s">
        <v>385</v>
      </c>
      <c r="B66" s="119" t="s">
        <v>386</v>
      </c>
      <c r="C66" s="416">
        <v>3.9</v>
      </c>
      <c r="D66" s="416" t="s">
        <v>2140</v>
      </c>
      <c r="E66" s="417"/>
      <c r="F66" s="418"/>
      <c r="G66" s="255"/>
      <c r="H66" s="47"/>
      <c r="L66" s="47"/>
      <c r="M66" s="47"/>
      <c r="N66" s="73"/>
    </row>
    <row r="67" spans="1:14" x14ac:dyDescent="0.25">
      <c r="B67" s="119"/>
      <c r="C67" s="412"/>
      <c r="D67" s="412"/>
      <c r="E67" s="417"/>
      <c r="F67" s="418"/>
      <c r="G67" s="255"/>
      <c r="H67" s="47"/>
      <c r="L67" s="47"/>
      <c r="M67" s="47"/>
      <c r="N67" s="73"/>
    </row>
    <row r="68" spans="1:14" x14ac:dyDescent="0.25">
      <c r="B68" s="119" t="s">
        <v>387</v>
      </c>
      <c r="C68" s="417"/>
      <c r="D68" s="417"/>
      <c r="E68" s="417"/>
      <c r="F68" s="419"/>
      <c r="G68" s="255"/>
      <c r="H68" s="47"/>
      <c r="L68" s="47"/>
      <c r="M68" s="47"/>
      <c r="N68" s="73"/>
    </row>
    <row r="69" spans="1:14" x14ac:dyDescent="0.25">
      <c r="B69" s="119" t="s">
        <v>388</v>
      </c>
      <c r="C69" s="412"/>
      <c r="D69" s="412"/>
      <c r="E69" s="417"/>
      <c r="F69" s="419"/>
      <c r="G69" s="255"/>
      <c r="H69" s="47"/>
      <c r="L69" s="47"/>
      <c r="M69" s="47"/>
      <c r="N69" s="73"/>
    </row>
    <row r="70" spans="1:14" x14ac:dyDescent="0.25">
      <c r="A70" s="49" t="s">
        <v>389</v>
      </c>
      <c r="B70" s="130" t="s">
        <v>390</v>
      </c>
      <c r="C70" s="409">
        <f>SUM(C79:C80)</f>
        <v>2506.4917752900001</v>
      </c>
      <c r="D70" s="409" t="s">
        <v>2140</v>
      </c>
      <c r="E70" s="420"/>
      <c r="F70" s="357">
        <f t="shared" ref="F70:F76" si="1">IF($C$77=0,"",IF(C70="[for completion]","",C70/$C$77))</f>
        <v>0.13316117138704106</v>
      </c>
      <c r="G70" s="246" t="str">
        <f t="shared" ref="G70:G76" si="2">IF($D$77=0,"",IF(D70="[Mark as ND1 if not relevant]","",D70/$D$77))</f>
        <v/>
      </c>
      <c r="H70" s="47"/>
      <c r="L70" s="47"/>
      <c r="M70" s="47"/>
      <c r="N70" s="73"/>
    </row>
    <row r="71" spans="1:14" x14ac:dyDescent="0.25">
      <c r="A71" s="49" t="s">
        <v>391</v>
      </c>
      <c r="B71" s="130" t="s">
        <v>392</v>
      </c>
      <c r="C71" s="409">
        <f>SUM(C81:C82)</f>
        <v>2731.7379632500001</v>
      </c>
      <c r="D71" s="409" t="s">
        <v>2140</v>
      </c>
      <c r="E71" s="420"/>
      <c r="F71" s="357">
        <f t="shared" si="1"/>
        <v>0.14512771623466936</v>
      </c>
      <c r="G71" s="246" t="str">
        <f t="shared" si="2"/>
        <v/>
      </c>
      <c r="H71" s="47"/>
      <c r="L71" s="47"/>
      <c r="M71" s="47"/>
      <c r="N71" s="73"/>
    </row>
    <row r="72" spans="1:14" x14ac:dyDescent="0.25">
      <c r="A72" s="49" t="s">
        <v>393</v>
      </c>
      <c r="B72" s="130" t="s">
        <v>394</v>
      </c>
      <c r="C72" s="409">
        <v>2789.95347176</v>
      </c>
      <c r="D72" s="409" t="s">
        <v>2140</v>
      </c>
      <c r="E72" s="420"/>
      <c r="F72" s="357">
        <f t="shared" si="1"/>
        <v>0.1482205032856809</v>
      </c>
      <c r="G72" s="246" t="str">
        <f t="shared" si="2"/>
        <v/>
      </c>
      <c r="H72" s="47"/>
      <c r="L72" s="47"/>
      <c r="M72" s="47"/>
      <c r="N72" s="73"/>
    </row>
    <row r="73" spans="1:14" x14ac:dyDescent="0.25">
      <c r="A73" s="49" t="s">
        <v>395</v>
      </c>
      <c r="B73" s="130" t="s">
        <v>396</v>
      </c>
      <c r="C73" s="409">
        <v>3036.2158941900002</v>
      </c>
      <c r="D73" s="409" t="s">
        <v>2140</v>
      </c>
      <c r="E73" s="420"/>
      <c r="F73" s="357">
        <f t="shared" si="1"/>
        <v>0.16130356741645988</v>
      </c>
      <c r="G73" s="246" t="str">
        <f t="shared" si="2"/>
        <v/>
      </c>
      <c r="H73" s="47"/>
      <c r="L73" s="47"/>
      <c r="M73" s="47"/>
      <c r="N73" s="73"/>
    </row>
    <row r="74" spans="1:14" x14ac:dyDescent="0.25">
      <c r="A74" s="49" t="s">
        <v>397</v>
      </c>
      <c r="B74" s="130" t="s">
        <v>398</v>
      </c>
      <c r="C74" s="409">
        <v>2285.9114830499998</v>
      </c>
      <c r="D74" s="409" t="s">
        <v>2140</v>
      </c>
      <c r="E74" s="420"/>
      <c r="F74" s="357">
        <f t="shared" si="1"/>
        <v>0.12144250931555836</v>
      </c>
      <c r="G74" s="246" t="str">
        <f t="shared" si="2"/>
        <v/>
      </c>
      <c r="H74" s="47"/>
      <c r="L74" s="47"/>
      <c r="M74" s="47"/>
      <c r="N74" s="73"/>
    </row>
    <row r="75" spans="1:14" x14ac:dyDescent="0.25">
      <c r="A75" s="49" t="s">
        <v>399</v>
      </c>
      <c r="B75" s="130" t="s">
        <v>400</v>
      </c>
      <c r="C75" s="409">
        <v>5058.7923485299998</v>
      </c>
      <c r="D75" s="409" t="s">
        <v>2140</v>
      </c>
      <c r="E75" s="420"/>
      <c r="F75" s="357">
        <f t="shared" si="1"/>
        <v>0.26875600453790277</v>
      </c>
      <c r="G75" s="246" t="str">
        <f t="shared" si="2"/>
        <v/>
      </c>
      <c r="H75" s="47"/>
      <c r="L75" s="47"/>
      <c r="M75" s="47"/>
      <c r="N75" s="73"/>
    </row>
    <row r="76" spans="1:14" x14ac:dyDescent="0.25">
      <c r="A76" s="49" t="s">
        <v>401</v>
      </c>
      <c r="B76" s="130" t="s">
        <v>402</v>
      </c>
      <c r="C76" s="409">
        <v>413.88990172000001</v>
      </c>
      <c r="D76" s="409" t="s">
        <v>2140</v>
      </c>
      <c r="E76" s="420"/>
      <c r="F76" s="357">
        <f t="shared" si="1"/>
        <v>2.198852782268788E-2</v>
      </c>
      <c r="G76" s="246" t="str">
        <f t="shared" si="2"/>
        <v/>
      </c>
      <c r="H76" s="47"/>
      <c r="L76" s="47"/>
      <c r="M76" s="47"/>
      <c r="N76" s="73"/>
    </row>
    <row r="77" spans="1:14" x14ac:dyDescent="0.25">
      <c r="A77" s="49" t="s">
        <v>403</v>
      </c>
      <c r="B77" s="256" t="s">
        <v>372</v>
      </c>
      <c r="C77" s="414">
        <f>SUM(C70:C76)</f>
        <v>18822.992837789996</v>
      </c>
      <c r="D77" s="414">
        <f>SUM(D70:D76)</f>
        <v>0</v>
      </c>
      <c r="E77" s="421"/>
      <c r="F77" s="415">
        <f>SUM(F70:F76)</f>
        <v>1.0000000000000002</v>
      </c>
      <c r="G77" s="250">
        <f>SUM(G70:G76)</f>
        <v>0</v>
      </c>
      <c r="H77" s="47"/>
      <c r="L77" s="47"/>
      <c r="M77" s="47"/>
      <c r="N77" s="73"/>
    </row>
    <row r="78" spans="1:14" outlineLevel="1" x14ac:dyDescent="0.25">
      <c r="A78" s="49" t="s">
        <v>404</v>
      </c>
      <c r="B78" s="257" t="s">
        <v>405</v>
      </c>
      <c r="C78" s="414"/>
      <c r="D78" s="414"/>
      <c r="E78" s="421"/>
      <c r="F78" s="357">
        <f>IF($C$77=0,"",IF(C78="[for completion]","",C78/$C$77))</f>
        <v>0</v>
      </c>
      <c r="G78" s="246" t="str">
        <f>IF($D$77=0,"",IF(D78="[for completion]","",D78/$D$77))</f>
        <v/>
      </c>
      <c r="H78" s="47"/>
      <c r="L78" s="47"/>
      <c r="M78" s="47"/>
      <c r="N78" s="73"/>
    </row>
    <row r="79" spans="1:14" outlineLevel="1" x14ac:dyDescent="0.25">
      <c r="A79" s="49" t="s">
        <v>406</v>
      </c>
      <c r="B79" s="257" t="s">
        <v>407</v>
      </c>
      <c r="C79" s="414">
        <v>1446.5213102800001</v>
      </c>
      <c r="D79" s="409" t="s">
        <v>2140</v>
      </c>
      <c r="E79" s="421"/>
      <c r="F79" s="357">
        <f>IF($C$77=0,"",IF(C79="[for completion]","",C79/$C$77))</f>
        <v>7.6848635216812622E-2</v>
      </c>
      <c r="G79" s="246" t="str">
        <f>IF($D$77=0,"",IF(D79="[for completion]","",D79/$D$77))</f>
        <v/>
      </c>
      <c r="H79" s="47"/>
      <c r="L79" s="47"/>
      <c r="M79" s="47"/>
      <c r="N79" s="73"/>
    </row>
    <row r="80" spans="1:14" outlineLevel="1" x14ac:dyDescent="0.25">
      <c r="A80" s="49" t="s">
        <v>408</v>
      </c>
      <c r="B80" s="257" t="s">
        <v>409</v>
      </c>
      <c r="C80" s="414">
        <v>1059.97046501</v>
      </c>
      <c r="D80" s="409" t="s">
        <v>2140</v>
      </c>
      <c r="E80" s="421"/>
      <c r="F80" s="357">
        <f>IF($C$77=0,"",IF(C80="[for completion]","",C80/$C$77))</f>
        <v>5.6312536170228439E-2</v>
      </c>
      <c r="G80" s="246" t="str">
        <f>IF($D$77=0,"",IF(D80="[for completion]","",D80/$D$77))</f>
        <v/>
      </c>
      <c r="H80" s="47"/>
      <c r="L80" s="47"/>
      <c r="M80" s="47"/>
      <c r="N80" s="73"/>
    </row>
    <row r="81" spans="1:14" outlineLevel="1" x14ac:dyDescent="0.25">
      <c r="A81" s="49" t="s">
        <v>410</v>
      </c>
      <c r="B81" s="257" t="s">
        <v>411</v>
      </c>
      <c r="C81" s="414">
        <v>1841.1349119700001</v>
      </c>
      <c r="D81" s="409" t="s">
        <v>2140</v>
      </c>
      <c r="E81" s="421"/>
      <c r="F81" s="357">
        <f>IF($C$77=0,"",IF(C81="[for completion]","",C81/$C$77))</f>
        <v>9.7813080408427094E-2</v>
      </c>
      <c r="G81" s="246" t="str">
        <f>IF($D$77=0,"",IF(D81="[for completion]","",D81/$D$77))</f>
        <v/>
      </c>
      <c r="H81" s="47"/>
      <c r="L81" s="47"/>
      <c r="M81" s="47"/>
      <c r="N81" s="73"/>
    </row>
    <row r="82" spans="1:14" outlineLevel="1" x14ac:dyDescent="0.25">
      <c r="A82" s="49" t="s">
        <v>412</v>
      </c>
      <c r="B82" s="257" t="s">
        <v>413</v>
      </c>
      <c r="C82" s="414">
        <v>890.60305128000005</v>
      </c>
      <c r="D82" s="409" t="s">
        <v>2140</v>
      </c>
      <c r="E82" s="421"/>
      <c r="F82" s="357">
        <f>IF($C$77=0,"",IF(C82="[for completion]","",C82/$C$77))</f>
        <v>4.7314635826242263E-2</v>
      </c>
      <c r="G82" s="246" t="str">
        <f>IF($D$77=0,"",IF(D82="[for completion]","",D82/$D$77))</f>
        <v/>
      </c>
      <c r="H82" s="47"/>
      <c r="L82" s="47"/>
      <c r="M82" s="47"/>
      <c r="N82" s="73"/>
    </row>
    <row r="83" spans="1:14" outlineLevel="1" x14ac:dyDescent="0.25">
      <c r="A83" s="49" t="s">
        <v>414</v>
      </c>
      <c r="B83" s="257"/>
      <c r="C83" s="118"/>
      <c r="D83" s="118"/>
      <c r="E83" s="119"/>
      <c r="F83" s="247"/>
      <c r="G83" s="247"/>
      <c r="H83" s="47"/>
      <c r="L83" s="47"/>
      <c r="M83" s="47"/>
      <c r="N83" s="73"/>
    </row>
    <row r="84" spans="1:14" outlineLevel="1" x14ac:dyDescent="0.25">
      <c r="A84" s="49" t="s">
        <v>415</v>
      </c>
      <c r="B84" s="257"/>
      <c r="C84" s="118"/>
      <c r="D84" s="118"/>
      <c r="E84" s="119"/>
      <c r="F84" s="247"/>
      <c r="G84" s="247"/>
      <c r="H84" s="47"/>
      <c r="L84" s="47"/>
      <c r="M84" s="47"/>
      <c r="N84" s="73"/>
    </row>
    <row r="85" spans="1:14" outlineLevel="1" x14ac:dyDescent="0.25">
      <c r="A85" s="49" t="s">
        <v>416</v>
      </c>
      <c r="B85" s="257"/>
      <c r="C85" s="118"/>
      <c r="D85" s="118"/>
      <c r="E85" s="119"/>
      <c r="F85" s="247"/>
      <c r="G85" s="247"/>
      <c r="H85" s="47"/>
      <c r="L85" s="47"/>
      <c r="M85" s="47"/>
      <c r="N85" s="73"/>
    </row>
    <row r="86" spans="1:14" outlineLevel="1" x14ac:dyDescent="0.25">
      <c r="A86" s="49" t="s">
        <v>417</v>
      </c>
      <c r="B86" s="256"/>
      <c r="C86" s="118"/>
      <c r="D86" s="118"/>
      <c r="E86" s="119"/>
      <c r="F86" s="247">
        <f>IF($C$77=0,"",IF(C86="[for completion]","",C86/$C$77))</f>
        <v>0</v>
      </c>
      <c r="G86" s="247" t="str">
        <f>IF($D$77=0,"",IF(D86="[for completion]","",D86/$D$77))</f>
        <v/>
      </c>
      <c r="H86" s="47"/>
      <c r="L86" s="47"/>
      <c r="M86" s="47"/>
      <c r="N86" s="73"/>
    </row>
    <row r="87" spans="1:14" outlineLevel="1" x14ac:dyDescent="0.25">
      <c r="A87" s="49" t="s">
        <v>418</v>
      </c>
      <c r="B87" s="257"/>
      <c r="C87" s="118"/>
      <c r="D87" s="118"/>
      <c r="E87" s="119"/>
      <c r="F87" s="247">
        <f>IF($C$77=0,"",IF(C87="[for completion]","",C87/$C$77))</f>
        <v>0</v>
      </c>
      <c r="G87" s="247" t="str">
        <f>IF($D$77=0,"",IF(D87="[for completion]","",D87/$D$77))</f>
        <v/>
      </c>
      <c r="H87" s="47"/>
      <c r="L87" s="47"/>
      <c r="M87" s="47"/>
      <c r="N87" s="73"/>
    </row>
    <row r="88" spans="1:14" ht="15" customHeight="1" x14ac:dyDescent="0.25">
      <c r="A88" s="62"/>
      <c r="B88" s="237" t="s">
        <v>419</v>
      </c>
      <c r="C88" s="254" t="s">
        <v>420</v>
      </c>
      <c r="D88" s="254" t="s">
        <v>421</v>
      </c>
      <c r="E88" s="239"/>
      <c r="F88" s="240" t="s">
        <v>422</v>
      </c>
      <c r="G88" s="238" t="s">
        <v>423</v>
      </c>
      <c r="H88" s="47"/>
      <c r="L88" s="47"/>
      <c r="M88" s="47"/>
      <c r="N88" s="73"/>
    </row>
    <row r="89" spans="1:14" x14ac:dyDescent="0.25">
      <c r="A89" s="49" t="s">
        <v>424</v>
      </c>
      <c r="B89" s="119" t="s">
        <v>425</v>
      </c>
      <c r="C89" s="416">
        <v>5.2</v>
      </c>
      <c r="D89" s="416" t="s">
        <v>2140</v>
      </c>
      <c r="E89" s="417"/>
      <c r="F89" s="422"/>
      <c r="G89" s="258"/>
      <c r="H89" s="47"/>
      <c r="L89" s="47"/>
      <c r="M89" s="47"/>
      <c r="N89" s="73"/>
    </row>
    <row r="90" spans="1:14" x14ac:dyDescent="0.25">
      <c r="B90" s="119"/>
      <c r="C90" s="416"/>
      <c r="D90" s="416"/>
      <c r="E90" s="417"/>
      <c r="F90" s="422"/>
      <c r="G90" s="258"/>
      <c r="H90" s="47"/>
      <c r="L90" s="47"/>
      <c r="M90" s="47"/>
      <c r="N90" s="73"/>
    </row>
    <row r="91" spans="1:14" x14ac:dyDescent="0.25">
      <c r="B91" s="119" t="s">
        <v>426</v>
      </c>
      <c r="C91" s="423"/>
      <c r="D91" s="423"/>
      <c r="E91" s="417"/>
      <c r="F91" s="424"/>
      <c r="G91" s="258"/>
      <c r="H91" s="47"/>
      <c r="L91" s="47"/>
      <c r="M91" s="47"/>
      <c r="N91" s="73"/>
    </row>
    <row r="92" spans="1:14" x14ac:dyDescent="0.25">
      <c r="A92" s="49" t="s">
        <v>427</v>
      </c>
      <c r="B92" s="119" t="s">
        <v>388</v>
      </c>
      <c r="C92" s="416"/>
      <c r="D92" s="416"/>
      <c r="E92" s="417"/>
      <c r="F92" s="424"/>
      <c r="G92" s="258"/>
      <c r="H92" s="47"/>
      <c r="L92" s="47"/>
      <c r="M92" s="47"/>
      <c r="N92" s="73"/>
    </row>
    <row r="93" spans="1:14" x14ac:dyDescent="0.25">
      <c r="A93" s="49" t="s">
        <v>428</v>
      </c>
      <c r="B93" s="130" t="s">
        <v>390</v>
      </c>
      <c r="C93" s="409">
        <f>SUM(C102:C103)</f>
        <v>989.49109589</v>
      </c>
      <c r="D93" s="416" t="s">
        <v>2140</v>
      </c>
      <c r="E93" s="420"/>
      <c r="F93" s="357">
        <f t="shared" ref="F93:F99" si="3">IF($C$100=0,"",IF(C93="[for completion]","",IF(C93="","",C93/$C$100)))</f>
        <v>5.5170295912143834E-2</v>
      </c>
      <c r="G93" s="246" t="str">
        <f t="shared" ref="G93:G99" si="4">IF($D$100=0,"",IF(D93="[Mark as ND1 if not relevant]","",IF(D93="","",D93/$D$100)))</f>
        <v/>
      </c>
      <c r="H93" s="47"/>
      <c r="L93" s="47"/>
      <c r="M93" s="47"/>
      <c r="N93" s="73"/>
    </row>
    <row r="94" spans="1:14" x14ac:dyDescent="0.25">
      <c r="A94" s="49" t="s">
        <v>429</v>
      </c>
      <c r="B94" s="130" t="s">
        <v>392</v>
      </c>
      <c r="C94" s="409">
        <f>SUM(C104:C105)</f>
        <v>3564.5</v>
      </c>
      <c r="D94" s="416" t="s">
        <v>2140</v>
      </c>
      <c r="E94" s="420"/>
      <c r="F94" s="357">
        <f t="shared" si="3"/>
        <v>0.19874309187386405</v>
      </c>
      <c r="G94" s="246" t="str">
        <f t="shared" si="4"/>
        <v/>
      </c>
      <c r="H94" s="47"/>
      <c r="L94" s="47"/>
      <c r="M94" s="47"/>
      <c r="N94" s="73"/>
    </row>
    <row r="95" spans="1:14" x14ac:dyDescent="0.25">
      <c r="A95" s="49" t="s">
        <v>430</v>
      </c>
      <c r="B95" s="130" t="s">
        <v>394</v>
      </c>
      <c r="C95" s="409">
        <v>2004.5980900980001</v>
      </c>
      <c r="D95" s="416" t="s">
        <v>2140</v>
      </c>
      <c r="E95" s="420"/>
      <c r="F95" s="357">
        <f t="shared" si="3"/>
        <v>0.11176883781470591</v>
      </c>
      <c r="G95" s="246" t="str">
        <f t="shared" si="4"/>
        <v/>
      </c>
      <c r="H95" s="47"/>
      <c r="L95" s="47"/>
      <c r="M95" s="47"/>
      <c r="N95" s="73"/>
    </row>
    <row r="96" spans="1:14" x14ac:dyDescent="0.25">
      <c r="A96" s="49" t="s">
        <v>431</v>
      </c>
      <c r="B96" s="130" t="s">
        <v>396</v>
      </c>
      <c r="C96" s="409">
        <v>2700</v>
      </c>
      <c r="D96" s="416" t="s">
        <v>2140</v>
      </c>
      <c r="E96" s="420"/>
      <c r="F96" s="357">
        <f t="shared" si="3"/>
        <v>0.15054182860413323</v>
      </c>
      <c r="G96" s="246" t="str">
        <f t="shared" si="4"/>
        <v/>
      </c>
      <c r="H96" s="47"/>
      <c r="L96" s="47"/>
      <c r="M96" s="47"/>
      <c r="N96" s="73"/>
    </row>
    <row r="97" spans="1:14" x14ac:dyDescent="0.25">
      <c r="A97" s="49" t="s">
        <v>432</v>
      </c>
      <c r="B97" s="130" t="s">
        <v>398</v>
      </c>
      <c r="C97" s="409">
        <v>2107</v>
      </c>
      <c r="D97" s="416" t="s">
        <v>2140</v>
      </c>
      <c r="E97" s="420"/>
      <c r="F97" s="357">
        <f t="shared" si="3"/>
        <v>0.11747838254404028</v>
      </c>
      <c r="G97" s="246" t="str">
        <f t="shared" si="4"/>
        <v/>
      </c>
      <c r="H97" s="47"/>
      <c r="L97" s="47"/>
      <c r="M97" s="47"/>
    </row>
    <row r="98" spans="1:14" x14ac:dyDescent="0.25">
      <c r="A98" s="49" t="s">
        <v>433</v>
      </c>
      <c r="B98" s="130" t="s">
        <v>400</v>
      </c>
      <c r="C98" s="409">
        <v>5653.5</v>
      </c>
      <c r="D98" s="416" t="s">
        <v>2140</v>
      </c>
      <c r="E98" s="420"/>
      <c r="F98" s="357">
        <f t="shared" si="3"/>
        <v>0.3152178622272101</v>
      </c>
      <c r="G98" s="246" t="str">
        <f t="shared" si="4"/>
        <v/>
      </c>
      <c r="H98" s="47"/>
      <c r="L98" s="47"/>
      <c r="M98" s="47"/>
    </row>
    <row r="99" spans="1:14" x14ac:dyDescent="0.25">
      <c r="A99" s="49" t="s">
        <v>434</v>
      </c>
      <c r="B99" s="130" t="s">
        <v>402</v>
      </c>
      <c r="C99" s="409">
        <v>916.12539878999996</v>
      </c>
      <c r="D99" s="416" t="s">
        <v>2140</v>
      </c>
      <c r="E99" s="420"/>
      <c r="F99" s="357">
        <f t="shared" si="3"/>
        <v>5.1079701023902739E-2</v>
      </c>
      <c r="G99" s="246" t="str">
        <f t="shared" si="4"/>
        <v/>
      </c>
      <c r="H99" s="47"/>
      <c r="L99" s="47"/>
      <c r="M99" s="47"/>
    </row>
    <row r="100" spans="1:14" x14ac:dyDescent="0.25">
      <c r="A100" s="49" t="s">
        <v>435</v>
      </c>
      <c r="B100" s="256" t="s">
        <v>372</v>
      </c>
      <c r="C100" s="414">
        <f>SUM(C93:C99)</f>
        <v>17935.214584777998</v>
      </c>
      <c r="D100" s="414">
        <f>SUM(D93:D99)</f>
        <v>0</v>
      </c>
      <c r="E100" s="421"/>
      <c r="F100" s="415">
        <f>SUM(F93:F99)</f>
        <v>1.0000000000000002</v>
      </c>
      <c r="G100" s="250">
        <f>SUM(G93:G99)</f>
        <v>0</v>
      </c>
      <c r="H100" s="47"/>
      <c r="L100" s="47"/>
      <c r="M100" s="47"/>
    </row>
    <row r="101" spans="1:14" outlineLevel="1" x14ac:dyDescent="0.25">
      <c r="A101" s="49" t="s">
        <v>436</v>
      </c>
      <c r="B101" s="257" t="s">
        <v>405</v>
      </c>
      <c r="C101" s="414"/>
      <c r="D101" s="414"/>
      <c r="E101" s="421"/>
      <c r="F101" s="357">
        <f>IF($C$100=0,"",IF(C101="[for completion]","",C101/$C$100))</f>
        <v>0</v>
      </c>
      <c r="G101" s="246" t="str">
        <f>IF($D$100=0,"",IF(D101="[for completion]","",D101/$D$100))</f>
        <v/>
      </c>
      <c r="H101" s="47"/>
      <c r="L101" s="47"/>
      <c r="M101" s="47"/>
    </row>
    <row r="102" spans="1:14" outlineLevel="1" x14ac:dyDescent="0.25">
      <c r="A102" s="49" t="s">
        <v>437</v>
      </c>
      <c r="B102" s="257" t="s">
        <v>407</v>
      </c>
      <c r="C102" s="414">
        <v>416.49109589</v>
      </c>
      <c r="D102" s="416" t="s">
        <v>2140</v>
      </c>
      <c r="E102" s="421"/>
      <c r="F102" s="357">
        <f>IF($C$100=0,"",IF(C102="[for completion]","",C102/$C$100))</f>
        <v>2.3221974508377777E-2</v>
      </c>
      <c r="G102" s="246" t="str">
        <f>IF($D$100=0,"",IF(D102="[for completion]","",D102/$D$100))</f>
        <v/>
      </c>
      <c r="H102" s="47"/>
      <c r="L102" s="47"/>
      <c r="M102" s="47"/>
    </row>
    <row r="103" spans="1:14" outlineLevel="1" x14ac:dyDescent="0.25">
      <c r="A103" s="49" t="s">
        <v>438</v>
      </c>
      <c r="B103" s="257" t="s">
        <v>409</v>
      </c>
      <c r="C103" s="414">
        <v>573</v>
      </c>
      <c r="D103" s="416" t="s">
        <v>2140</v>
      </c>
      <c r="E103" s="421"/>
      <c r="F103" s="357">
        <f>IF($C$100=0,"",IF(C103="[for completion]","",C103/$C$100))</f>
        <v>3.1948321403766057E-2</v>
      </c>
      <c r="G103" s="246" t="str">
        <f>IF($D$100=0,"",IF(D103="[for completion]","",D103/$D$100))</f>
        <v/>
      </c>
      <c r="H103" s="47"/>
      <c r="L103" s="47"/>
      <c r="M103" s="47"/>
    </row>
    <row r="104" spans="1:14" outlineLevel="1" x14ac:dyDescent="0.25">
      <c r="A104" s="49" t="s">
        <v>439</v>
      </c>
      <c r="B104" s="257" t="s">
        <v>411</v>
      </c>
      <c r="C104" s="414">
        <v>1932</v>
      </c>
      <c r="D104" s="416" t="s">
        <v>2140</v>
      </c>
      <c r="E104" s="421"/>
      <c r="F104" s="357">
        <f>IF($C$100=0,"",IF(C104="[for completion]","",C104/$C$100))</f>
        <v>0.10772104180117978</v>
      </c>
      <c r="G104" s="246" t="str">
        <f>IF($D$100=0,"",IF(D104="[for completion]","",D104/$D$100))</f>
        <v/>
      </c>
      <c r="H104" s="47"/>
      <c r="L104" s="47"/>
      <c r="M104" s="47"/>
    </row>
    <row r="105" spans="1:14" outlineLevel="1" x14ac:dyDescent="0.25">
      <c r="A105" s="49" t="s">
        <v>440</v>
      </c>
      <c r="B105" s="257" t="s">
        <v>413</v>
      </c>
      <c r="C105" s="414">
        <v>1632.5</v>
      </c>
      <c r="D105" s="416" t="s">
        <v>2140</v>
      </c>
      <c r="E105" s="421"/>
      <c r="F105" s="357">
        <f>IF($C$100=0,"",IF(C105="[for completion]","",C105/$C$100))</f>
        <v>9.1022050072684269E-2</v>
      </c>
      <c r="G105" s="246" t="str">
        <f>IF($D$100=0,"",IF(D105="[for completion]","",D105/$D$100))</f>
        <v/>
      </c>
      <c r="H105" s="47"/>
      <c r="L105" s="47"/>
      <c r="M105" s="47"/>
    </row>
    <row r="106" spans="1:14" outlineLevel="1" x14ac:dyDescent="0.25">
      <c r="A106" s="49" t="s">
        <v>441</v>
      </c>
      <c r="B106" s="257"/>
      <c r="C106" s="118"/>
      <c r="D106" s="118"/>
      <c r="E106" s="119"/>
      <c r="F106" s="247"/>
      <c r="G106" s="247"/>
      <c r="H106" s="47"/>
      <c r="L106" s="47"/>
      <c r="M106" s="47"/>
    </row>
    <row r="107" spans="1:14" outlineLevel="1" x14ac:dyDescent="0.25">
      <c r="A107" s="49" t="s">
        <v>442</v>
      </c>
      <c r="B107" s="257"/>
      <c r="C107" s="118"/>
      <c r="D107" s="118"/>
      <c r="E107" s="119"/>
      <c r="F107" s="247"/>
      <c r="G107" s="247"/>
      <c r="H107" s="47"/>
      <c r="L107" s="47"/>
      <c r="M107" s="47"/>
    </row>
    <row r="108" spans="1:14" outlineLevel="1" x14ac:dyDescent="0.25">
      <c r="A108" s="49" t="s">
        <v>443</v>
      </c>
      <c r="B108" s="256"/>
      <c r="C108" s="118"/>
      <c r="D108" s="118"/>
      <c r="E108" s="119"/>
      <c r="F108" s="247"/>
      <c r="G108" s="247"/>
      <c r="H108" s="47"/>
      <c r="L108" s="47"/>
      <c r="M108" s="47"/>
    </row>
    <row r="109" spans="1:14" outlineLevel="1" x14ac:dyDescent="0.25">
      <c r="A109" s="49" t="s">
        <v>444</v>
      </c>
      <c r="B109" s="257"/>
      <c r="C109" s="118"/>
      <c r="D109" s="118"/>
      <c r="E109" s="119"/>
      <c r="F109" s="247"/>
      <c r="G109" s="247"/>
      <c r="H109" s="47"/>
      <c r="L109" s="47"/>
      <c r="M109" s="47"/>
    </row>
    <row r="110" spans="1:14" outlineLevel="1" x14ac:dyDescent="0.25">
      <c r="A110" s="49" t="s">
        <v>445</v>
      </c>
      <c r="B110" s="257"/>
      <c r="C110" s="118"/>
      <c r="D110" s="118"/>
      <c r="E110" s="119"/>
      <c r="F110" s="247"/>
      <c r="G110" s="247"/>
      <c r="H110" s="47"/>
      <c r="L110" s="47"/>
      <c r="M110" s="47"/>
    </row>
    <row r="111" spans="1:14" ht="15" customHeight="1" x14ac:dyDescent="0.25">
      <c r="A111" s="62"/>
      <c r="B111" s="259" t="s">
        <v>446</v>
      </c>
      <c r="C111" s="240" t="s">
        <v>447</v>
      </c>
      <c r="D111" s="240" t="s">
        <v>448</v>
      </c>
      <c r="E111" s="239"/>
      <c r="F111" s="240" t="s">
        <v>449</v>
      </c>
      <c r="G111" s="240" t="s">
        <v>450</v>
      </c>
      <c r="H111" s="47"/>
      <c r="L111" s="47"/>
      <c r="M111" s="47"/>
    </row>
    <row r="112" spans="1:14" s="75" customFormat="1" x14ac:dyDescent="0.25">
      <c r="A112" s="49" t="s">
        <v>451</v>
      </c>
      <c r="B112" s="119" t="s">
        <v>282</v>
      </c>
      <c r="C112" s="409">
        <v>18822.99283779</v>
      </c>
      <c r="D112" s="409">
        <v>18822.99283779</v>
      </c>
      <c r="E112" s="425"/>
      <c r="F112" s="357">
        <f t="shared" ref="F112:F129" si="5">IF($C$130=0,"",IF(C112="[for completion]","",IF(C112="","",C112/$C$130)))</f>
        <v>1</v>
      </c>
      <c r="G112" s="357">
        <f t="shared" ref="G112:G129" si="6">IF($D$130=0,"",IF(D112="[for completion]","",IF(D112="","",D112/$D$130)))</f>
        <v>1</v>
      </c>
      <c r="I112" s="49"/>
      <c r="J112" s="49"/>
      <c r="K112" s="49"/>
      <c r="L112" s="47" t="s">
        <v>452</v>
      </c>
      <c r="M112" s="47"/>
      <c r="N112" s="47"/>
    </row>
    <row r="113" spans="1:14" s="75" customFormat="1" x14ac:dyDescent="0.25">
      <c r="A113" s="49" t="s">
        <v>453</v>
      </c>
      <c r="B113" s="119" t="s">
        <v>454</v>
      </c>
      <c r="C113" s="409" t="s">
        <v>299</v>
      </c>
      <c r="D113" s="409" t="s">
        <v>299</v>
      </c>
      <c r="E113" s="425"/>
      <c r="F113" s="357" t="str">
        <f t="shared" si="5"/>
        <v/>
      </c>
      <c r="G113" s="357" t="str">
        <f t="shared" si="6"/>
        <v/>
      </c>
      <c r="I113" s="49"/>
      <c r="J113" s="49"/>
      <c r="K113" s="49"/>
      <c r="L113" s="60" t="s">
        <v>454</v>
      </c>
      <c r="M113" s="47"/>
      <c r="N113" s="47"/>
    </row>
    <row r="114" spans="1:14" s="75" customFormat="1" x14ac:dyDescent="0.25">
      <c r="A114" s="49" t="s">
        <v>455</v>
      </c>
      <c r="B114" s="119" t="s">
        <v>456</v>
      </c>
      <c r="C114" s="409" t="s">
        <v>299</v>
      </c>
      <c r="D114" s="409" t="s">
        <v>299</v>
      </c>
      <c r="E114" s="425"/>
      <c r="F114" s="357" t="str">
        <f t="shared" si="5"/>
        <v/>
      </c>
      <c r="G114" s="357" t="str">
        <f t="shared" si="6"/>
        <v/>
      </c>
      <c r="I114" s="49"/>
      <c r="J114" s="49"/>
      <c r="K114" s="49"/>
      <c r="L114" s="60" t="s">
        <v>456</v>
      </c>
      <c r="M114" s="47"/>
      <c r="N114" s="47"/>
    </row>
    <row r="115" spans="1:14" s="75" customFormat="1" x14ac:dyDescent="0.25">
      <c r="A115" s="49" t="s">
        <v>457</v>
      </c>
      <c r="B115" s="119" t="s">
        <v>458</v>
      </c>
      <c r="C115" s="409" t="s">
        <v>299</v>
      </c>
      <c r="D115" s="409" t="s">
        <v>299</v>
      </c>
      <c r="E115" s="425"/>
      <c r="F115" s="357" t="str">
        <f t="shared" si="5"/>
        <v/>
      </c>
      <c r="G115" s="357" t="str">
        <f t="shared" si="6"/>
        <v/>
      </c>
      <c r="I115" s="49"/>
      <c r="J115" s="49"/>
      <c r="K115" s="49"/>
      <c r="L115" s="60" t="s">
        <v>458</v>
      </c>
      <c r="M115" s="47"/>
      <c r="N115" s="47"/>
    </row>
    <row r="116" spans="1:14" s="75" customFormat="1" x14ac:dyDescent="0.25">
      <c r="A116" s="49" t="s">
        <v>459</v>
      </c>
      <c r="B116" s="119" t="s">
        <v>460</v>
      </c>
      <c r="C116" s="409" t="s">
        <v>299</v>
      </c>
      <c r="D116" s="409" t="s">
        <v>299</v>
      </c>
      <c r="E116" s="425"/>
      <c r="F116" s="357" t="str">
        <f t="shared" si="5"/>
        <v/>
      </c>
      <c r="G116" s="357" t="str">
        <f t="shared" si="6"/>
        <v/>
      </c>
      <c r="I116" s="49"/>
      <c r="J116" s="49"/>
      <c r="K116" s="49"/>
      <c r="L116" s="60" t="s">
        <v>460</v>
      </c>
      <c r="M116" s="47"/>
      <c r="N116" s="47"/>
    </row>
    <row r="117" spans="1:14" s="75" customFormat="1" x14ac:dyDescent="0.25">
      <c r="A117" s="49" t="s">
        <v>461</v>
      </c>
      <c r="B117" s="119" t="s">
        <v>462</v>
      </c>
      <c r="C117" s="409" t="s">
        <v>299</v>
      </c>
      <c r="D117" s="409" t="s">
        <v>299</v>
      </c>
      <c r="E117" s="421"/>
      <c r="F117" s="357" t="str">
        <f t="shared" si="5"/>
        <v/>
      </c>
      <c r="G117" s="357" t="str">
        <f t="shared" si="6"/>
        <v/>
      </c>
      <c r="I117" s="49"/>
      <c r="J117" s="49"/>
      <c r="K117" s="49"/>
      <c r="L117" s="60" t="s">
        <v>462</v>
      </c>
      <c r="M117" s="47"/>
      <c r="N117" s="47"/>
    </row>
    <row r="118" spans="1:14" x14ac:dyDescent="0.25">
      <c r="A118" s="49" t="s">
        <v>463</v>
      </c>
      <c r="B118" s="119" t="s">
        <v>464</v>
      </c>
      <c r="C118" s="409" t="s">
        <v>299</v>
      </c>
      <c r="D118" s="409" t="s">
        <v>299</v>
      </c>
      <c r="E118" s="421"/>
      <c r="F118" s="357" t="str">
        <f t="shared" si="5"/>
        <v/>
      </c>
      <c r="G118" s="357" t="str">
        <f t="shared" si="6"/>
        <v/>
      </c>
      <c r="L118" s="60" t="s">
        <v>464</v>
      </c>
      <c r="M118" s="47"/>
    </row>
    <row r="119" spans="1:14" x14ac:dyDescent="0.25">
      <c r="A119" s="49" t="s">
        <v>465</v>
      </c>
      <c r="B119" s="119" t="s">
        <v>466</v>
      </c>
      <c r="C119" s="409" t="s">
        <v>299</v>
      </c>
      <c r="D119" s="409" t="s">
        <v>299</v>
      </c>
      <c r="E119" s="421"/>
      <c r="F119" s="357" t="str">
        <f t="shared" si="5"/>
        <v/>
      </c>
      <c r="G119" s="357" t="str">
        <f t="shared" si="6"/>
        <v/>
      </c>
      <c r="L119" s="60" t="s">
        <v>466</v>
      </c>
      <c r="M119" s="47"/>
    </row>
    <row r="120" spans="1:14" x14ac:dyDescent="0.25">
      <c r="A120" s="49" t="s">
        <v>467</v>
      </c>
      <c r="B120" s="119" t="s">
        <v>468</v>
      </c>
      <c r="C120" s="409" t="s">
        <v>299</v>
      </c>
      <c r="D120" s="409" t="s">
        <v>299</v>
      </c>
      <c r="E120" s="421"/>
      <c r="F120" s="357" t="str">
        <f t="shared" si="5"/>
        <v/>
      </c>
      <c r="G120" s="357" t="str">
        <f t="shared" si="6"/>
        <v/>
      </c>
      <c r="L120" s="60" t="s">
        <v>468</v>
      </c>
      <c r="M120" s="47"/>
    </row>
    <row r="121" spans="1:14" x14ac:dyDescent="0.25">
      <c r="A121" s="49" t="s">
        <v>469</v>
      </c>
      <c r="B121" s="218" t="s">
        <v>470</v>
      </c>
      <c r="C121" s="409" t="s">
        <v>299</v>
      </c>
      <c r="D121" s="409" t="s">
        <v>299</v>
      </c>
      <c r="E121" s="412"/>
      <c r="F121" s="357" t="str">
        <f t="shared" si="5"/>
        <v/>
      </c>
      <c r="G121" s="357" t="str">
        <f t="shared" si="6"/>
        <v/>
      </c>
      <c r="L121" s="60"/>
      <c r="M121" s="47"/>
    </row>
    <row r="122" spans="1:14" x14ac:dyDescent="0.25">
      <c r="A122" s="49" t="s">
        <v>471</v>
      </c>
      <c r="B122" s="119" t="s">
        <v>472</v>
      </c>
      <c r="C122" s="409" t="s">
        <v>299</v>
      </c>
      <c r="D122" s="409" t="s">
        <v>299</v>
      </c>
      <c r="E122" s="421"/>
      <c r="F122" s="357" t="str">
        <f t="shared" si="5"/>
        <v/>
      </c>
      <c r="G122" s="357" t="str">
        <f t="shared" si="6"/>
        <v/>
      </c>
      <c r="L122" s="60" t="s">
        <v>473</v>
      </c>
      <c r="M122" s="47"/>
    </row>
    <row r="123" spans="1:14" x14ac:dyDescent="0.25">
      <c r="A123" s="49" t="s">
        <v>474</v>
      </c>
      <c r="B123" s="119" t="s">
        <v>473</v>
      </c>
      <c r="C123" s="409" t="s">
        <v>299</v>
      </c>
      <c r="D123" s="409" t="s">
        <v>299</v>
      </c>
      <c r="E123" s="421"/>
      <c r="F123" s="357" t="str">
        <f t="shared" si="5"/>
        <v/>
      </c>
      <c r="G123" s="357" t="str">
        <f t="shared" si="6"/>
        <v/>
      </c>
      <c r="L123" s="60" t="s">
        <v>475</v>
      </c>
      <c r="M123" s="47"/>
    </row>
    <row r="124" spans="1:14" x14ac:dyDescent="0.25">
      <c r="A124" s="49" t="s">
        <v>476</v>
      </c>
      <c r="B124" s="119" t="s">
        <v>475</v>
      </c>
      <c r="C124" s="409" t="s">
        <v>299</v>
      </c>
      <c r="D124" s="409" t="s">
        <v>299</v>
      </c>
      <c r="E124" s="421"/>
      <c r="F124" s="357" t="str">
        <f t="shared" si="5"/>
        <v/>
      </c>
      <c r="G124" s="357" t="str">
        <f t="shared" si="6"/>
        <v/>
      </c>
      <c r="L124" s="45" t="s">
        <v>477</v>
      </c>
      <c r="M124" s="47"/>
    </row>
    <row r="125" spans="1:14" x14ac:dyDescent="0.25">
      <c r="A125" s="49" t="s">
        <v>478</v>
      </c>
      <c r="B125" s="130" t="s">
        <v>477</v>
      </c>
      <c r="C125" s="409" t="s">
        <v>299</v>
      </c>
      <c r="D125" s="409" t="s">
        <v>299</v>
      </c>
      <c r="E125" s="421"/>
      <c r="F125" s="357" t="str">
        <f t="shared" si="5"/>
        <v/>
      </c>
      <c r="G125" s="357" t="str">
        <f t="shared" si="6"/>
        <v/>
      </c>
      <c r="L125" s="60" t="s">
        <v>479</v>
      </c>
      <c r="M125" s="47"/>
    </row>
    <row r="126" spans="1:14" x14ac:dyDescent="0.25">
      <c r="A126" s="49" t="s">
        <v>480</v>
      </c>
      <c r="B126" s="119" t="s">
        <v>479</v>
      </c>
      <c r="C126" s="409" t="s">
        <v>299</v>
      </c>
      <c r="D126" s="409" t="s">
        <v>299</v>
      </c>
      <c r="E126" s="421"/>
      <c r="F126" s="357" t="str">
        <f t="shared" si="5"/>
        <v/>
      </c>
      <c r="G126" s="357" t="str">
        <f t="shared" si="6"/>
        <v/>
      </c>
      <c r="H126" s="73"/>
      <c r="L126" s="60" t="s">
        <v>481</v>
      </c>
      <c r="M126" s="47"/>
    </row>
    <row r="127" spans="1:14" x14ac:dyDescent="0.25">
      <c r="A127" s="49" t="s">
        <v>482</v>
      </c>
      <c r="B127" s="119" t="s">
        <v>481</v>
      </c>
      <c r="C127" s="409" t="s">
        <v>299</v>
      </c>
      <c r="D127" s="409" t="s">
        <v>299</v>
      </c>
      <c r="E127" s="421"/>
      <c r="F127" s="357" t="str">
        <f t="shared" si="5"/>
        <v/>
      </c>
      <c r="G127" s="357" t="str">
        <f t="shared" si="6"/>
        <v/>
      </c>
      <c r="H127" s="47"/>
      <c r="L127" s="60" t="s">
        <v>483</v>
      </c>
      <c r="M127" s="47"/>
    </row>
    <row r="128" spans="1:14" x14ac:dyDescent="0.25">
      <c r="A128" s="49" t="s">
        <v>484</v>
      </c>
      <c r="B128" s="119" t="s">
        <v>483</v>
      </c>
      <c r="C128" s="409" t="s">
        <v>299</v>
      </c>
      <c r="D128" s="409" t="s">
        <v>299</v>
      </c>
      <c r="E128" s="421"/>
      <c r="F128" s="357" t="str">
        <f t="shared" si="5"/>
        <v/>
      </c>
      <c r="G128" s="357" t="str">
        <f t="shared" si="6"/>
        <v/>
      </c>
      <c r="H128" s="47"/>
      <c r="L128" s="47"/>
      <c r="M128" s="47"/>
    </row>
    <row r="129" spans="1:14" x14ac:dyDescent="0.25">
      <c r="A129" s="49" t="s">
        <v>485</v>
      </c>
      <c r="B129" s="119" t="s">
        <v>370</v>
      </c>
      <c r="C129" s="409" t="s">
        <v>299</v>
      </c>
      <c r="D129" s="409" t="s">
        <v>299</v>
      </c>
      <c r="E129" s="421"/>
      <c r="F129" s="357" t="str">
        <f t="shared" si="5"/>
        <v/>
      </c>
      <c r="G129" s="357" t="str">
        <f t="shared" si="6"/>
        <v/>
      </c>
      <c r="H129" s="47"/>
      <c r="L129" s="47"/>
      <c r="M129" s="47"/>
    </row>
    <row r="130" spans="1:14" outlineLevel="1" x14ac:dyDescent="0.25">
      <c r="A130" s="49" t="s">
        <v>486</v>
      </c>
      <c r="B130" s="256" t="s">
        <v>372</v>
      </c>
      <c r="C130" s="409">
        <f>SUM(C112:C129)</f>
        <v>18822.99283779</v>
      </c>
      <c r="D130" s="409">
        <f>SUM(D112:D129)</f>
        <v>18822.99283779</v>
      </c>
      <c r="E130" s="421"/>
      <c r="F130" s="410">
        <f>SUM(F112:F129)</f>
        <v>1</v>
      </c>
      <c r="G130" s="410">
        <f>SUM(G112:G129)</f>
        <v>1</v>
      </c>
      <c r="H130" s="47"/>
      <c r="L130" s="47"/>
      <c r="M130" s="47"/>
    </row>
    <row r="131" spans="1:14" outlineLevel="1" x14ac:dyDescent="0.25">
      <c r="A131" s="49" t="s">
        <v>487</v>
      </c>
      <c r="B131" s="120" t="s">
        <v>374</v>
      </c>
      <c r="C131" s="242"/>
      <c r="D131" s="242"/>
      <c r="E131" s="119"/>
      <c r="F131" s="246">
        <f t="shared" ref="F131:F136" si="7">IF($C$130=0,"",IF(C131="[for completion]","",C131/$C$130))</f>
        <v>0</v>
      </c>
      <c r="G131" s="246">
        <f t="shared" ref="G131:G136" si="8">IF($D$130=0,"",IF(D131="[for completion]","",D131/$D$130))</f>
        <v>0</v>
      </c>
      <c r="H131" s="47"/>
      <c r="L131" s="47"/>
      <c r="M131" s="47"/>
    </row>
    <row r="132" spans="1:14" outlineLevel="1" x14ac:dyDescent="0.25">
      <c r="A132" s="49" t="s">
        <v>488</v>
      </c>
      <c r="B132" s="120" t="s">
        <v>374</v>
      </c>
      <c r="C132" s="242"/>
      <c r="D132" s="242"/>
      <c r="E132" s="119"/>
      <c r="F132" s="246">
        <f t="shared" si="7"/>
        <v>0</v>
      </c>
      <c r="G132" s="246">
        <f t="shared" si="8"/>
        <v>0</v>
      </c>
      <c r="H132" s="47"/>
      <c r="L132" s="47"/>
      <c r="M132" s="47"/>
    </row>
    <row r="133" spans="1:14" outlineLevel="1" x14ac:dyDescent="0.25">
      <c r="A133" s="49" t="s">
        <v>489</v>
      </c>
      <c r="B133" s="120" t="s">
        <v>374</v>
      </c>
      <c r="C133" s="242"/>
      <c r="D133" s="242"/>
      <c r="E133" s="119"/>
      <c r="F133" s="246">
        <f t="shared" si="7"/>
        <v>0</v>
      </c>
      <c r="G133" s="246">
        <f t="shared" si="8"/>
        <v>0</v>
      </c>
      <c r="H133" s="47"/>
      <c r="L133" s="47"/>
      <c r="M133" s="47"/>
    </row>
    <row r="134" spans="1:14" outlineLevel="1" x14ac:dyDescent="0.25">
      <c r="A134" s="49" t="s">
        <v>490</v>
      </c>
      <c r="B134" s="120" t="s">
        <v>374</v>
      </c>
      <c r="C134" s="242"/>
      <c r="D134" s="242"/>
      <c r="E134" s="119"/>
      <c r="F134" s="246">
        <f t="shared" si="7"/>
        <v>0</v>
      </c>
      <c r="G134" s="246">
        <f t="shared" si="8"/>
        <v>0</v>
      </c>
      <c r="H134" s="47"/>
      <c r="L134" s="47"/>
      <c r="M134" s="47"/>
    </row>
    <row r="135" spans="1:14" outlineLevel="1" x14ac:dyDescent="0.25">
      <c r="A135" s="49" t="s">
        <v>491</v>
      </c>
      <c r="B135" s="120" t="s">
        <v>374</v>
      </c>
      <c r="C135" s="242"/>
      <c r="D135" s="242"/>
      <c r="E135" s="119"/>
      <c r="F135" s="246">
        <f t="shared" si="7"/>
        <v>0</v>
      </c>
      <c r="G135" s="246">
        <f t="shared" si="8"/>
        <v>0</v>
      </c>
      <c r="H135" s="47"/>
      <c r="L135" s="47"/>
      <c r="M135" s="47"/>
    </row>
    <row r="136" spans="1:14" outlineLevel="1" x14ac:dyDescent="0.25">
      <c r="A136" s="49" t="s">
        <v>492</v>
      </c>
      <c r="B136" s="120" t="s">
        <v>374</v>
      </c>
      <c r="C136" s="242"/>
      <c r="D136" s="242"/>
      <c r="E136" s="119"/>
      <c r="F136" s="246">
        <f t="shared" si="7"/>
        <v>0</v>
      </c>
      <c r="G136" s="246">
        <f t="shared" si="8"/>
        <v>0</v>
      </c>
      <c r="H136" s="47"/>
      <c r="L136" s="47"/>
      <c r="M136" s="47"/>
    </row>
    <row r="137" spans="1:14" ht="15" customHeight="1" x14ac:dyDescent="0.25">
      <c r="A137" s="62"/>
      <c r="B137" s="237" t="s">
        <v>493</v>
      </c>
      <c r="C137" s="240" t="s">
        <v>447</v>
      </c>
      <c r="D137" s="240" t="s">
        <v>448</v>
      </c>
      <c r="E137" s="239"/>
      <c r="F137" s="240" t="s">
        <v>449</v>
      </c>
      <c r="G137" s="240" t="s">
        <v>450</v>
      </c>
      <c r="H137" s="47"/>
      <c r="L137" s="47"/>
      <c r="M137" s="47"/>
    </row>
    <row r="138" spans="1:14" s="75" customFormat="1" x14ac:dyDescent="0.25">
      <c r="A138" s="49" t="s">
        <v>494</v>
      </c>
      <c r="B138" s="119" t="s">
        <v>282</v>
      </c>
      <c r="C138" s="409">
        <v>17727.616494680002</v>
      </c>
      <c r="D138" s="409">
        <v>17727.616494680002</v>
      </c>
      <c r="E138" s="425"/>
      <c r="F138" s="357">
        <f t="shared" ref="F138:F155" si="9">IF($C$156=0,"",IF(C138="[for completion]","",IF(C138="","",C138/$C$156)))</f>
        <v>0.9884251125562673</v>
      </c>
      <c r="G138" s="357">
        <f t="shared" ref="G138:G155" si="10">IF($D$156=0,"",IF(D138="[for completion]","",IF(D138="","",D138/$D$156)))</f>
        <v>0.9884251125562673</v>
      </c>
      <c r="H138" s="47"/>
      <c r="I138" s="49"/>
      <c r="J138" s="49"/>
      <c r="K138" s="49"/>
      <c r="L138" s="47"/>
      <c r="M138" s="47"/>
      <c r="N138" s="47"/>
    </row>
    <row r="139" spans="1:14" s="75" customFormat="1" x14ac:dyDescent="0.25">
      <c r="A139" s="49" t="s">
        <v>495</v>
      </c>
      <c r="B139" s="119" t="s">
        <v>454</v>
      </c>
      <c r="C139" s="409" t="s">
        <v>299</v>
      </c>
      <c r="D139" s="409" t="s">
        <v>299</v>
      </c>
      <c r="E139" s="425"/>
      <c r="F139" s="357" t="str">
        <f t="shared" si="9"/>
        <v/>
      </c>
      <c r="G139" s="357" t="str">
        <f t="shared" si="10"/>
        <v/>
      </c>
      <c r="H139" s="47"/>
      <c r="I139" s="49"/>
      <c r="J139" s="49"/>
      <c r="K139" s="49"/>
      <c r="L139" s="47"/>
      <c r="M139" s="47"/>
      <c r="N139" s="47"/>
    </row>
    <row r="140" spans="1:14" s="75" customFormat="1" x14ac:dyDescent="0.25">
      <c r="A140" s="49" t="s">
        <v>496</v>
      </c>
      <c r="B140" s="119" t="s">
        <v>456</v>
      </c>
      <c r="C140" s="409" t="s">
        <v>299</v>
      </c>
      <c r="D140" s="409" t="s">
        <v>299</v>
      </c>
      <c r="E140" s="425"/>
      <c r="F140" s="357" t="str">
        <f t="shared" si="9"/>
        <v/>
      </c>
      <c r="G140" s="357" t="str">
        <f t="shared" si="10"/>
        <v/>
      </c>
      <c r="H140" s="47"/>
      <c r="I140" s="49"/>
      <c r="J140" s="49"/>
      <c r="K140" s="49"/>
      <c r="L140" s="47"/>
      <c r="M140" s="47"/>
      <c r="N140" s="47"/>
    </row>
    <row r="141" spans="1:14" s="75" customFormat="1" x14ac:dyDescent="0.25">
      <c r="A141" s="49" t="s">
        <v>497</v>
      </c>
      <c r="B141" s="119" t="s">
        <v>458</v>
      </c>
      <c r="C141" s="409" t="s">
        <v>299</v>
      </c>
      <c r="D141" s="409" t="s">
        <v>299</v>
      </c>
      <c r="E141" s="425"/>
      <c r="F141" s="357" t="str">
        <f t="shared" si="9"/>
        <v/>
      </c>
      <c r="G141" s="357" t="str">
        <f t="shared" si="10"/>
        <v/>
      </c>
      <c r="H141" s="47"/>
      <c r="I141" s="49"/>
      <c r="J141" s="49"/>
      <c r="K141" s="49"/>
      <c r="L141" s="47"/>
      <c r="M141" s="47"/>
      <c r="N141" s="47"/>
    </row>
    <row r="142" spans="1:14" s="75" customFormat="1" x14ac:dyDescent="0.25">
      <c r="A142" s="49" t="s">
        <v>498</v>
      </c>
      <c r="B142" s="119" t="s">
        <v>460</v>
      </c>
      <c r="C142" s="409">
        <v>207.598090098</v>
      </c>
      <c r="D142" s="409">
        <v>207.598090098</v>
      </c>
      <c r="E142" s="425"/>
      <c r="F142" s="357">
        <f t="shared" si="9"/>
        <v>1.1574887443732786E-2</v>
      </c>
      <c r="G142" s="357">
        <f t="shared" si="10"/>
        <v>1.1574887443732786E-2</v>
      </c>
      <c r="H142" s="47"/>
      <c r="I142" s="49"/>
      <c r="J142" s="49"/>
      <c r="K142" s="49"/>
      <c r="L142" s="47"/>
      <c r="M142" s="47"/>
      <c r="N142" s="47"/>
    </row>
    <row r="143" spans="1:14" s="75" customFormat="1" x14ac:dyDescent="0.25">
      <c r="A143" s="49" t="s">
        <v>499</v>
      </c>
      <c r="B143" s="119" t="s">
        <v>462</v>
      </c>
      <c r="C143" s="242" t="s">
        <v>299</v>
      </c>
      <c r="D143" s="242" t="s">
        <v>299</v>
      </c>
      <c r="E143" s="119"/>
      <c r="F143" s="246" t="str">
        <f t="shared" si="9"/>
        <v/>
      </c>
      <c r="G143" s="246" t="str">
        <f t="shared" si="10"/>
        <v/>
      </c>
      <c r="H143" s="47"/>
      <c r="I143" s="49"/>
      <c r="J143" s="49"/>
      <c r="K143" s="49"/>
      <c r="L143" s="47"/>
      <c r="M143" s="47"/>
      <c r="N143" s="47"/>
    </row>
    <row r="144" spans="1:14" x14ac:dyDescent="0.25">
      <c r="A144" s="49" t="s">
        <v>500</v>
      </c>
      <c r="B144" s="119" t="s">
        <v>464</v>
      </c>
      <c r="C144" s="242" t="s">
        <v>299</v>
      </c>
      <c r="D144" s="242" t="s">
        <v>299</v>
      </c>
      <c r="E144" s="119"/>
      <c r="F144" s="246" t="str">
        <f t="shared" si="9"/>
        <v/>
      </c>
      <c r="G144" s="246" t="str">
        <f t="shared" si="10"/>
        <v/>
      </c>
      <c r="H144" s="47"/>
      <c r="L144" s="47"/>
      <c r="M144" s="47"/>
    </row>
    <row r="145" spans="1:14" x14ac:dyDescent="0.25">
      <c r="A145" s="49" t="s">
        <v>501</v>
      </c>
      <c r="B145" s="119" t="s">
        <v>466</v>
      </c>
      <c r="C145" s="242" t="s">
        <v>299</v>
      </c>
      <c r="D145" s="242" t="s">
        <v>299</v>
      </c>
      <c r="E145" s="119"/>
      <c r="F145" s="246" t="str">
        <f t="shared" si="9"/>
        <v/>
      </c>
      <c r="G145" s="246" t="str">
        <f t="shared" si="10"/>
        <v/>
      </c>
      <c r="H145" s="47"/>
      <c r="L145" s="47"/>
      <c r="M145" s="47"/>
      <c r="N145" s="73"/>
    </row>
    <row r="146" spans="1:14" x14ac:dyDescent="0.25">
      <c r="A146" s="49" t="s">
        <v>502</v>
      </c>
      <c r="B146" s="119" t="s">
        <v>468</v>
      </c>
      <c r="C146" s="242" t="s">
        <v>299</v>
      </c>
      <c r="D146" s="242" t="s">
        <v>299</v>
      </c>
      <c r="E146" s="119"/>
      <c r="F146" s="246" t="str">
        <f t="shared" si="9"/>
        <v/>
      </c>
      <c r="G146" s="246" t="str">
        <f t="shared" si="10"/>
        <v/>
      </c>
      <c r="H146" s="47"/>
      <c r="L146" s="47"/>
      <c r="M146" s="47"/>
      <c r="N146" s="73"/>
    </row>
    <row r="147" spans="1:14" x14ac:dyDescent="0.25">
      <c r="A147" s="49" t="s">
        <v>503</v>
      </c>
      <c r="B147" s="218" t="s">
        <v>470</v>
      </c>
      <c r="C147" s="242" t="s">
        <v>299</v>
      </c>
      <c r="D147" s="242" t="s">
        <v>299</v>
      </c>
      <c r="E147" s="138"/>
      <c r="F147" s="246" t="str">
        <f t="shared" si="9"/>
        <v/>
      </c>
      <c r="G147" s="246" t="str">
        <f t="shared" si="10"/>
        <v/>
      </c>
      <c r="H147" s="47"/>
      <c r="L147" s="47"/>
      <c r="M147" s="47"/>
      <c r="N147" s="73"/>
    </row>
    <row r="148" spans="1:14" x14ac:dyDescent="0.25">
      <c r="A148" s="49" t="s">
        <v>504</v>
      </c>
      <c r="B148" s="119" t="s">
        <v>472</v>
      </c>
      <c r="C148" s="242" t="s">
        <v>299</v>
      </c>
      <c r="D148" s="242" t="s">
        <v>299</v>
      </c>
      <c r="E148" s="119"/>
      <c r="F148" s="246" t="str">
        <f t="shared" si="9"/>
        <v/>
      </c>
      <c r="G148" s="246" t="str">
        <f t="shared" si="10"/>
        <v/>
      </c>
      <c r="H148" s="47"/>
      <c r="L148" s="47"/>
      <c r="M148" s="47"/>
      <c r="N148" s="73"/>
    </row>
    <row r="149" spans="1:14" x14ac:dyDescent="0.25">
      <c r="A149" s="49" t="s">
        <v>505</v>
      </c>
      <c r="B149" s="119" t="s">
        <v>473</v>
      </c>
      <c r="C149" s="242" t="s">
        <v>299</v>
      </c>
      <c r="D149" s="242" t="s">
        <v>299</v>
      </c>
      <c r="E149" s="119"/>
      <c r="F149" s="246" t="str">
        <f t="shared" si="9"/>
        <v/>
      </c>
      <c r="G149" s="246" t="str">
        <f t="shared" si="10"/>
        <v/>
      </c>
      <c r="H149" s="47"/>
      <c r="L149" s="47"/>
      <c r="M149" s="47"/>
      <c r="N149" s="73"/>
    </row>
    <row r="150" spans="1:14" x14ac:dyDescent="0.25">
      <c r="A150" s="49" t="s">
        <v>506</v>
      </c>
      <c r="B150" s="119" t="s">
        <v>475</v>
      </c>
      <c r="C150" s="242" t="s">
        <v>299</v>
      </c>
      <c r="D150" s="242" t="s">
        <v>299</v>
      </c>
      <c r="E150" s="119"/>
      <c r="F150" s="246" t="str">
        <f t="shared" si="9"/>
        <v/>
      </c>
      <c r="G150" s="246" t="str">
        <f t="shared" si="10"/>
        <v/>
      </c>
      <c r="H150" s="47"/>
      <c r="L150" s="47"/>
      <c r="M150" s="47"/>
      <c r="N150" s="73"/>
    </row>
    <row r="151" spans="1:14" x14ac:dyDescent="0.25">
      <c r="A151" s="49" t="s">
        <v>507</v>
      </c>
      <c r="B151" s="130" t="s">
        <v>477</v>
      </c>
      <c r="C151" s="242" t="s">
        <v>299</v>
      </c>
      <c r="D151" s="242" t="s">
        <v>299</v>
      </c>
      <c r="E151" s="119"/>
      <c r="F151" s="246" t="str">
        <f t="shared" si="9"/>
        <v/>
      </c>
      <c r="G151" s="246" t="str">
        <f t="shared" si="10"/>
        <v/>
      </c>
      <c r="H151" s="47"/>
      <c r="L151" s="47"/>
      <c r="M151" s="47"/>
      <c r="N151" s="73"/>
    </row>
    <row r="152" spans="1:14" x14ac:dyDescent="0.25">
      <c r="A152" s="49" t="s">
        <v>508</v>
      </c>
      <c r="B152" s="119" t="s">
        <v>479</v>
      </c>
      <c r="C152" s="242" t="s">
        <v>299</v>
      </c>
      <c r="D152" s="242" t="s">
        <v>299</v>
      </c>
      <c r="E152" s="119"/>
      <c r="F152" s="246" t="str">
        <f t="shared" si="9"/>
        <v/>
      </c>
      <c r="G152" s="246" t="str">
        <f t="shared" si="10"/>
        <v/>
      </c>
      <c r="H152" s="47"/>
      <c r="L152" s="47"/>
      <c r="M152" s="47"/>
      <c r="N152" s="73"/>
    </row>
    <row r="153" spans="1:14" x14ac:dyDescent="0.25">
      <c r="A153" s="49" t="s">
        <v>509</v>
      </c>
      <c r="B153" s="119" t="s">
        <v>481</v>
      </c>
      <c r="C153" s="242" t="s">
        <v>299</v>
      </c>
      <c r="D153" s="242" t="s">
        <v>299</v>
      </c>
      <c r="E153" s="119"/>
      <c r="F153" s="246" t="str">
        <f t="shared" si="9"/>
        <v/>
      </c>
      <c r="G153" s="246" t="str">
        <f t="shared" si="10"/>
        <v/>
      </c>
      <c r="H153" s="47"/>
      <c r="L153" s="47"/>
      <c r="M153" s="47"/>
      <c r="N153" s="73"/>
    </row>
    <row r="154" spans="1:14" x14ac:dyDescent="0.25">
      <c r="A154" s="49" t="s">
        <v>510</v>
      </c>
      <c r="B154" s="119" t="s">
        <v>483</v>
      </c>
      <c r="C154" s="242" t="s">
        <v>299</v>
      </c>
      <c r="D154" s="242" t="s">
        <v>299</v>
      </c>
      <c r="E154" s="119"/>
      <c r="F154" s="246" t="str">
        <f t="shared" si="9"/>
        <v/>
      </c>
      <c r="G154" s="246" t="str">
        <f t="shared" si="10"/>
        <v/>
      </c>
      <c r="H154" s="47"/>
      <c r="L154" s="47"/>
      <c r="M154" s="47"/>
      <c r="N154" s="73"/>
    </row>
    <row r="155" spans="1:14" x14ac:dyDescent="0.25">
      <c r="A155" s="49" t="s">
        <v>511</v>
      </c>
      <c r="B155" s="119" t="s">
        <v>370</v>
      </c>
      <c r="C155" s="242" t="s">
        <v>299</v>
      </c>
      <c r="D155" s="242" t="s">
        <v>299</v>
      </c>
      <c r="E155" s="119"/>
      <c r="F155" s="246" t="str">
        <f t="shared" si="9"/>
        <v/>
      </c>
      <c r="G155" s="246" t="str">
        <f t="shared" si="10"/>
        <v/>
      </c>
      <c r="H155" s="47"/>
      <c r="L155" s="47"/>
      <c r="M155" s="47"/>
      <c r="N155" s="73"/>
    </row>
    <row r="156" spans="1:14" outlineLevel="1" x14ac:dyDescent="0.25">
      <c r="A156" s="49" t="s">
        <v>512</v>
      </c>
      <c r="B156" s="256" t="s">
        <v>372</v>
      </c>
      <c r="C156" s="409">
        <f>SUM(C138:C155)</f>
        <v>17935.214584778001</v>
      </c>
      <c r="D156" s="409">
        <f>SUM(D138:D155)</f>
        <v>17935.214584778001</v>
      </c>
      <c r="E156" s="421"/>
      <c r="F156" s="410">
        <f>SUM(F138:F155)</f>
        <v>1</v>
      </c>
      <c r="G156" s="410">
        <f>SUM(G138:G155)</f>
        <v>1</v>
      </c>
      <c r="H156" s="47"/>
      <c r="L156" s="47"/>
      <c r="M156" s="47"/>
      <c r="N156" s="73"/>
    </row>
    <row r="157" spans="1:14" outlineLevel="1" x14ac:dyDescent="0.25">
      <c r="A157" s="49" t="s">
        <v>513</v>
      </c>
      <c r="B157" s="120" t="s">
        <v>374</v>
      </c>
      <c r="C157" s="242"/>
      <c r="D157" s="242"/>
      <c r="E157" s="119"/>
      <c r="F157" s="246" t="str">
        <f t="shared" ref="F157:F162" si="11">IF($C$156=0,"",IF(C157="[for completion]","",IF(C157="","",C157/$C$156)))</f>
        <v/>
      </c>
      <c r="G157" s="246" t="str">
        <f t="shared" ref="G157:G162" si="12">IF($D$156=0,"",IF(D157="[for completion]","",IF(D157="","",D157/$D$156)))</f>
        <v/>
      </c>
      <c r="H157" s="47"/>
      <c r="L157" s="47"/>
      <c r="M157" s="47"/>
      <c r="N157" s="73"/>
    </row>
    <row r="158" spans="1:14" outlineLevel="1" x14ac:dyDescent="0.25">
      <c r="A158" s="49" t="s">
        <v>514</v>
      </c>
      <c r="B158" s="120" t="s">
        <v>374</v>
      </c>
      <c r="C158" s="242"/>
      <c r="D158" s="242"/>
      <c r="E158" s="119"/>
      <c r="F158" s="246" t="str">
        <f t="shared" si="11"/>
        <v/>
      </c>
      <c r="G158" s="246" t="str">
        <f t="shared" si="12"/>
        <v/>
      </c>
      <c r="H158" s="47"/>
      <c r="L158" s="47"/>
      <c r="M158" s="47"/>
      <c r="N158" s="73"/>
    </row>
    <row r="159" spans="1:14" outlineLevel="1" x14ac:dyDescent="0.25">
      <c r="A159" s="49" t="s">
        <v>515</v>
      </c>
      <c r="B159" s="120" t="s">
        <v>374</v>
      </c>
      <c r="C159" s="242"/>
      <c r="D159" s="242"/>
      <c r="E159" s="119"/>
      <c r="F159" s="246" t="str">
        <f t="shared" si="11"/>
        <v/>
      </c>
      <c r="G159" s="246" t="str">
        <f t="shared" si="12"/>
        <v/>
      </c>
      <c r="H159" s="47"/>
      <c r="L159" s="47"/>
      <c r="M159" s="47"/>
      <c r="N159" s="73"/>
    </row>
    <row r="160" spans="1:14" outlineLevel="1" x14ac:dyDescent="0.25">
      <c r="A160" s="49" t="s">
        <v>516</v>
      </c>
      <c r="B160" s="120" t="s">
        <v>374</v>
      </c>
      <c r="C160" s="242"/>
      <c r="D160" s="242"/>
      <c r="E160" s="119"/>
      <c r="F160" s="246" t="str">
        <f t="shared" si="11"/>
        <v/>
      </c>
      <c r="G160" s="246" t="str">
        <f t="shared" si="12"/>
        <v/>
      </c>
      <c r="H160" s="47"/>
      <c r="L160" s="47"/>
      <c r="M160" s="47"/>
      <c r="N160" s="73"/>
    </row>
    <row r="161" spans="1:14" outlineLevel="1" x14ac:dyDescent="0.25">
      <c r="A161" s="49" t="s">
        <v>517</v>
      </c>
      <c r="B161" s="120" t="s">
        <v>374</v>
      </c>
      <c r="C161" s="242"/>
      <c r="D161" s="242"/>
      <c r="E161" s="119"/>
      <c r="F161" s="246" t="str">
        <f t="shared" si="11"/>
        <v/>
      </c>
      <c r="G161" s="246" t="str">
        <f t="shared" si="12"/>
        <v/>
      </c>
      <c r="H161" s="47"/>
      <c r="L161" s="47"/>
      <c r="M161" s="47"/>
      <c r="N161" s="73"/>
    </row>
    <row r="162" spans="1:14" outlineLevel="1" x14ac:dyDescent="0.25">
      <c r="A162" s="49" t="s">
        <v>518</v>
      </c>
      <c r="B162" s="120" t="s">
        <v>374</v>
      </c>
      <c r="C162" s="242"/>
      <c r="D162" s="242"/>
      <c r="E162" s="119"/>
      <c r="F162" s="246" t="str">
        <f t="shared" si="11"/>
        <v/>
      </c>
      <c r="G162" s="246" t="str">
        <f t="shared" si="12"/>
        <v/>
      </c>
      <c r="H162" s="47"/>
      <c r="L162" s="47"/>
      <c r="M162" s="47"/>
      <c r="N162" s="73"/>
    </row>
    <row r="163" spans="1:14" ht="15" customHeight="1" x14ac:dyDescent="0.25">
      <c r="A163" s="62"/>
      <c r="B163" s="237" t="s">
        <v>519</v>
      </c>
      <c r="C163" s="254" t="s">
        <v>447</v>
      </c>
      <c r="D163" s="254" t="s">
        <v>448</v>
      </c>
      <c r="E163" s="239"/>
      <c r="F163" s="254" t="s">
        <v>449</v>
      </c>
      <c r="G163" s="254" t="s">
        <v>450</v>
      </c>
      <c r="H163" s="47"/>
      <c r="L163" s="47"/>
      <c r="M163" s="47"/>
      <c r="N163" s="73"/>
    </row>
    <row r="164" spans="1:14" x14ac:dyDescent="0.25">
      <c r="A164" s="49" t="s">
        <v>520</v>
      </c>
      <c r="B164" s="136" t="s">
        <v>521</v>
      </c>
      <c r="C164" s="242" t="s">
        <v>299</v>
      </c>
      <c r="D164" s="409">
        <v>17415.2</v>
      </c>
      <c r="E164" s="426"/>
      <c r="F164" s="357" t="str">
        <f>IF($C$167=0,"",IF(C164="[for completion]","",IF(C164="","",C164/$C$167)))</f>
        <v/>
      </c>
      <c r="G164" s="357">
        <f>IF($D$167=0,"",IF(D164="[for completion]","",IF(D164="","",D164/$D$167)))</f>
        <v>0.97100673535840132</v>
      </c>
      <c r="H164" s="47"/>
      <c r="L164" s="47"/>
      <c r="M164" s="47"/>
      <c r="N164" s="73"/>
    </row>
    <row r="165" spans="1:14" x14ac:dyDescent="0.25">
      <c r="A165" s="49" t="s">
        <v>522</v>
      </c>
      <c r="B165" s="136" t="s">
        <v>523</v>
      </c>
      <c r="C165" s="242" t="s">
        <v>299</v>
      </c>
      <c r="D165" s="409">
        <v>520</v>
      </c>
      <c r="E165" s="426"/>
      <c r="F165" s="357" t="str">
        <f>IF($C$167=0,"",IF(C165="[for completion]","",IF(C165="","",C165/$C$167)))</f>
        <v/>
      </c>
      <c r="G165" s="357">
        <f>IF($D$167=0,"",IF(D165="[for completion]","",IF(D165="","",D165/$D$167)))</f>
        <v>2.8993264641598643E-2</v>
      </c>
      <c r="H165" s="47"/>
      <c r="L165" s="47"/>
      <c r="M165" s="47"/>
      <c r="N165" s="73"/>
    </row>
    <row r="166" spans="1:14" x14ac:dyDescent="0.25">
      <c r="A166" s="49" t="s">
        <v>524</v>
      </c>
      <c r="B166" s="136" t="s">
        <v>370</v>
      </c>
      <c r="C166" s="242" t="s">
        <v>299</v>
      </c>
      <c r="D166" s="409" t="s">
        <v>299</v>
      </c>
      <c r="E166" s="426"/>
      <c r="F166" s="357" t="str">
        <f>IF($C$167=0,"",IF(C166="[for completion]","",IF(C166="","",C166/$C$167)))</f>
        <v/>
      </c>
      <c r="G166" s="357" t="str">
        <f>IF($D$167=0,"",IF(D166="[for completion]","",IF(D166="","",D166/$D$167)))</f>
        <v/>
      </c>
      <c r="H166" s="47"/>
      <c r="L166" s="47"/>
      <c r="M166" s="47"/>
      <c r="N166" s="73"/>
    </row>
    <row r="167" spans="1:14" x14ac:dyDescent="0.25">
      <c r="A167" s="49" t="s">
        <v>525</v>
      </c>
      <c r="B167" s="261" t="s">
        <v>372</v>
      </c>
      <c r="C167" s="262">
        <f>SUM(C164:C166)</f>
        <v>0</v>
      </c>
      <c r="D167" s="427">
        <f>SUM(D164:D166)</f>
        <v>17935.2</v>
      </c>
      <c r="E167" s="426"/>
      <c r="F167" s="428">
        <f>SUM(F164:F166)</f>
        <v>0</v>
      </c>
      <c r="G167" s="428">
        <f>SUM(G164:G166)</f>
        <v>1</v>
      </c>
      <c r="H167" s="47"/>
      <c r="L167" s="47"/>
      <c r="M167" s="47"/>
      <c r="N167" s="73"/>
    </row>
    <row r="168" spans="1:14" outlineLevel="1" x14ac:dyDescent="0.25">
      <c r="A168" s="49" t="s">
        <v>526</v>
      </c>
      <c r="B168" s="261"/>
      <c r="C168" s="262"/>
      <c r="D168" s="262"/>
      <c r="E168" s="260"/>
      <c r="F168" s="260"/>
      <c r="G168" s="130"/>
      <c r="H168" s="47"/>
      <c r="L168" s="47"/>
      <c r="M168" s="47"/>
      <c r="N168" s="73"/>
    </row>
    <row r="169" spans="1:14" outlineLevel="1" x14ac:dyDescent="0.25">
      <c r="A169" s="49" t="s">
        <v>527</v>
      </c>
      <c r="B169" s="261"/>
      <c r="C169" s="262"/>
      <c r="D169" s="262"/>
      <c r="E169" s="260"/>
      <c r="F169" s="260"/>
      <c r="G169" s="130"/>
      <c r="H169" s="47"/>
      <c r="L169" s="47"/>
      <c r="M169" s="47"/>
      <c r="N169" s="73"/>
    </row>
    <row r="170" spans="1:14" outlineLevel="1" x14ac:dyDescent="0.25">
      <c r="A170" s="49" t="s">
        <v>528</v>
      </c>
      <c r="B170" s="261"/>
      <c r="C170" s="262"/>
      <c r="D170" s="262"/>
      <c r="E170" s="260"/>
      <c r="F170" s="260"/>
      <c r="G170" s="130"/>
      <c r="H170" s="47"/>
      <c r="L170" s="47"/>
      <c r="M170" s="47"/>
      <c r="N170" s="73"/>
    </row>
    <row r="171" spans="1:14" outlineLevel="1" x14ac:dyDescent="0.25">
      <c r="A171" s="49" t="s">
        <v>529</v>
      </c>
      <c r="B171" s="261"/>
      <c r="C171" s="262"/>
      <c r="D171" s="262"/>
      <c r="E171" s="260"/>
      <c r="F171" s="260"/>
      <c r="G171" s="130"/>
      <c r="H171" s="47"/>
      <c r="L171" s="47"/>
      <c r="M171" s="47"/>
      <c r="N171" s="73"/>
    </row>
    <row r="172" spans="1:14" outlineLevel="1" x14ac:dyDescent="0.25">
      <c r="A172" s="49" t="s">
        <v>530</v>
      </c>
      <c r="B172" s="261"/>
      <c r="C172" s="262"/>
      <c r="D172" s="262"/>
      <c r="E172" s="260"/>
      <c r="F172" s="260"/>
      <c r="G172" s="130"/>
      <c r="H172" s="47"/>
      <c r="L172" s="47"/>
      <c r="M172" s="47"/>
      <c r="N172" s="73"/>
    </row>
    <row r="173" spans="1:14" ht="15" customHeight="1" x14ac:dyDescent="0.25">
      <c r="A173" s="62"/>
      <c r="B173" s="237" t="s">
        <v>531</v>
      </c>
      <c r="C173" s="238" t="s">
        <v>332</v>
      </c>
      <c r="D173" s="238"/>
      <c r="E173" s="239"/>
      <c r="F173" s="240" t="s">
        <v>532</v>
      </c>
      <c r="G173" s="240"/>
      <c r="H173" s="47"/>
      <c r="L173" s="47"/>
      <c r="M173" s="47"/>
      <c r="N173" s="73"/>
    </row>
    <row r="174" spans="1:14" ht="15" customHeight="1" x14ac:dyDescent="0.25">
      <c r="A174" s="49" t="s">
        <v>533</v>
      </c>
      <c r="B174" s="119" t="s">
        <v>534</v>
      </c>
      <c r="C174" s="242" t="s">
        <v>299</v>
      </c>
      <c r="D174" s="234"/>
      <c r="E174" s="115"/>
      <c r="F174" s="246" t="str">
        <f>IF($C$179=0,"",IF(C174="[for completion]","",C174/$C$179))</f>
        <v/>
      </c>
      <c r="G174" s="247"/>
      <c r="H174" s="47"/>
      <c r="L174" s="47"/>
      <c r="M174" s="47"/>
      <c r="N174" s="73"/>
    </row>
    <row r="175" spans="1:14" ht="30.75" customHeight="1" x14ac:dyDescent="0.25">
      <c r="A175" s="49" t="s">
        <v>535</v>
      </c>
      <c r="B175" s="119" t="s">
        <v>536</v>
      </c>
      <c r="C175" s="409">
        <v>208</v>
      </c>
      <c r="D175" s="412"/>
      <c r="E175" s="429"/>
      <c r="F175" s="357">
        <f>IF($C$179=0,"",IF(C175="[for completion]","",C175/$C$179))</f>
        <v>0.2070681931309109</v>
      </c>
      <c r="G175" s="247"/>
      <c r="H175" s="47"/>
      <c r="L175" s="47"/>
      <c r="M175" s="47"/>
      <c r="N175" s="73"/>
    </row>
    <row r="176" spans="1:14" x14ac:dyDescent="0.25">
      <c r="A176" s="49" t="s">
        <v>537</v>
      </c>
      <c r="B176" s="119" t="s">
        <v>538</v>
      </c>
      <c r="C176" s="409" t="s">
        <v>299</v>
      </c>
      <c r="D176" s="412"/>
      <c r="E176" s="429"/>
      <c r="F176" s="357" t="str">
        <f>IF($C$179=0,"",IF(C176="[for completion]","",C176/$C$179))</f>
        <v/>
      </c>
      <c r="G176" s="247"/>
      <c r="H176" s="47"/>
      <c r="L176" s="47"/>
      <c r="M176" s="47"/>
      <c r="N176" s="73"/>
    </row>
    <row r="177" spans="1:14" x14ac:dyDescent="0.25">
      <c r="A177" s="49" t="s">
        <v>539</v>
      </c>
      <c r="B177" s="119" t="s">
        <v>540</v>
      </c>
      <c r="C177" s="409">
        <v>461.5</v>
      </c>
      <c r="D177" s="412"/>
      <c r="E177" s="429"/>
      <c r="F177" s="357">
        <f>IF($C$179=0,"",IF(C177="[for completion]","",C177/$C$179))</f>
        <v>0.45943255350920859</v>
      </c>
      <c r="G177" s="247"/>
      <c r="H177" s="47"/>
      <c r="L177" s="47"/>
      <c r="M177" s="47"/>
      <c r="N177" s="73"/>
    </row>
    <row r="178" spans="1:14" x14ac:dyDescent="0.25">
      <c r="A178" s="49" t="s">
        <v>541</v>
      </c>
      <c r="B178" s="119" t="s">
        <v>370</v>
      </c>
      <c r="C178" s="409">
        <v>335</v>
      </c>
      <c r="D178" s="412"/>
      <c r="E178" s="429"/>
      <c r="F178" s="357">
        <f>IF($C$179=0,"",IF(C178="[for completion]","",C178/$C$179))</f>
        <v>0.33349925335988057</v>
      </c>
      <c r="G178" s="247"/>
      <c r="H178" s="47"/>
      <c r="L178" s="47"/>
      <c r="M178" s="47"/>
      <c r="N178" s="73"/>
    </row>
    <row r="179" spans="1:14" x14ac:dyDescent="0.25">
      <c r="A179" s="49" t="s">
        <v>542</v>
      </c>
      <c r="B179" s="256" t="s">
        <v>372</v>
      </c>
      <c r="C179" s="414">
        <f>SUM(C174:C178)</f>
        <v>1004.5</v>
      </c>
      <c r="D179" s="412"/>
      <c r="E179" s="429"/>
      <c r="F179" s="415">
        <f>SUM(F174:F178)</f>
        <v>1</v>
      </c>
      <c r="G179" s="247"/>
      <c r="H179" s="47"/>
      <c r="L179" s="47"/>
      <c r="M179" s="47"/>
      <c r="N179" s="73"/>
    </row>
    <row r="180" spans="1:14" outlineLevel="1" x14ac:dyDescent="0.25">
      <c r="A180" s="49" t="s">
        <v>543</v>
      </c>
      <c r="B180" s="263" t="s">
        <v>544</v>
      </c>
      <c r="C180" s="242"/>
      <c r="D180" s="138"/>
      <c r="E180" s="253"/>
      <c r="F180" s="246">
        <f t="shared" ref="F180:F187" si="13">IF($C$179=0,"",IF(C180="[for completion]","",C180/$C$179))</f>
        <v>0</v>
      </c>
      <c r="G180" s="247"/>
      <c r="H180" s="47"/>
      <c r="L180" s="47"/>
      <c r="M180" s="47"/>
      <c r="N180" s="73"/>
    </row>
    <row r="181" spans="1:14" s="76" customFormat="1" ht="30" customHeight="1" outlineLevel="1" x14ac:dyDescent="0.25">
      <c r="A181" s="49" t="s">
        <v>545</v>
      </c>
      <c r="B181" s="263" t="s">
        <v>546</v>
      </c>
      <c r="C181" s="264"/>
      <c r="D181" s="138"/>
      <c r="E181" s="138"/>
      <c r="F181" s="246">
        <f t="shared" si="13"/>
        <v>0</v>
      </c>
      <c r="G181" s="138"/>
    </row>
    <row r="182" spans="1:14" ht="30" customHeight="1" outlineLevel="1" x14ac:dyDescent="0.25">
      <c r="A182" s="49" t="s">
        <v>547</v>
      </c>
      <c r="B182" s="263" t="s">
        <v>548</v>
      </c>
      <c r="C182" s="242"/>
      <c r="D182" s="138"/>
      <c r="E182" s="253"/>
      <c r="F182" s="246">
        <f t="shared" si="13"/>
        <v>0</v>
      </c>
      <c r="G182" s="247"/>
      <c r="H182" s="47"/>
      <c r="L182" s="47"/>
      <c r="M182" s="47"/>
      <c r="N182" s="73"/>
    </row>
    <row r="183" spans="1:14" outlineLevel="1" x14ac:dyDescent="0.25">
      <c r="A183" s="49" t="s">
        <v>549</v>
      </c>
      <c r="B183" s="263" t="s">
        <v>550</v>
      </c>
      <c r="C183" s="242"/>
      <c r="D183" s="138"/>
      <c r="E183" s="253"/>
      <c r="F183" s="246">
        <f t="shared" si="13"/>
        <v>0</v>
      </c>
      <c r="G183" s="247"/>
      <c r="H183" s="47"/>
      <c r="L183" s="47"/>
      <c r="M183" s="47"/>
      <c r="N183" s="73"/>
    </row>
    <row r="184" spans="1:14" s="76" customFormat="1" ht="30" customHeight="1" outlineLevel="1" x14ac:dyDescent="0.25">
      <c r="A184" s="49" t="s">
        <v>551</v>
      </c>
      <c r="B184" s="263" t="s">
        <v>552</v>
      </c>
      <c r="C184" s="264"/>
      <c r="D184" s="138"/>
      <c r="E184" s="138"/>
      <c r="F184" s="246">
        <f t="shared" si="13"/>
        <v>0</v>
      </c>
      <c r="G184" s="138"/>
    </row>
    <row r="185" spans="1:14" ht="30" customHeight="1" outlineLevel="1" x14ac:dyDescent="0.25">
      <c r="A185" s="49" t="s">
        <v>553</v>
      </c>
      <c r="B185" s="263" t="s">
        <v>554</v>
      </c>
      <c r="C185" s="242"/>
      <c r="D185" s="138"/>
      <c r="E185" s="253"/>
      <c r="F185" s="246">
        <f t="shared" si="13"/>
        <v>0</v>
      </c>
      <c r="G185" s="247"/>
      <c r="H185" s="47"/>
      <c r="L185" s="47"/>
      <c r="M185" s="47"/>
      <c r="N185" s="73"/>
    </row>
    <row r="186" spans="1:14" outlineLevel="1" x14ac:dyDescent="0.25">
      <c r="A186" s="49" t="s">
        <v>555</v>
      </c>
      <c r="B186" s="263" t="s">
        <v>556</v>
      </c>
      <c r="C186" s="242"/>
      <c r="D186" s="138"/>
      <c r="E186" s="253"/>
      <c r="F186" s="246">
        <f t="shared" si="13"/>
        <v>0</v>
      </c>
      <c r="G186" s="247"/>
      <c r="H186" s="47"/>
      <c r="L186" s="47"/>
      <c r="M186" s="47"/>
      <c r="N186" s="73"/>
    </row>
    <row r="187" spans="1:14" outlineLevel="1" x14ac:dyDescent="0.25">
      <c r="A187" s="49" t="s">
        <v>557</v>
      </c>
      <c r="B187" s="263" t="s">
        <v>558</v>
      </c>
      <c r="C187" s="242"/>
      <c r="D187" s="138"/>
      <c r="E187" s="253"/>
      <c r="F187" s="246">
        <f t="shared" si="13"/>
        <v>0</v>
      </c>
      <c r="G187" s="247"/>
      <c r="H187" s="47"/>
      <c r="L187" s="47"/>
      <c r="M187" s="47"/>
      <c r="N187" s="73"/>
    </row>
    <row r="188" spans="1:14" outlineLevel="1" x14ac:dyDescent="0.25">
      <c r="A188" s="49" t="s">
        <v>559</v>
      </c>
      <c r="B188" s="263"/>
      <c r="C188" s="138"/>
      <c r="D188" s="138"/>
      <c r="E188" s="253"/>
      <c r="F188" s="247"/>
      <c r="G188" s="247"/>
      <c r="H188" s="47"/>
      <c r="L188" s="47"/>
      <c r="M188" s="47"/>
      <c r="N188" s="73"/>
    </row>
    <row r="189" spans="1:14" outlineLevel="1" x14ac:dyDescent="0.25">
      <c r="A189" s="49" t="s">
        <v>560</v>
      </c>
      <c r="B189" s="263"/>
      <c r="C189" s="138"/>
      <c r="D189" s="138"/>
      <c r="E189" s="253"/>
      <c r="F189" s="247"/>
      <c r="G189" s="247"/>
      <c r="H189" s="47"/>
      <c r="L189" s="47"/>
      <c r="M189" s="47"/>
      <c r="N189" s="73"/>
    </row>
    <row r="190" spans="1:14" outlineLevel="1" x14ac:dyDescent="0.25">
      <c r="A190" s="49" t="s">
        <v>561</v>
      </c>
      <c r="B190" s="263"/>
      <c r="C190" s="138"/>
      <c r="D190" s="138"/>
      <c r="E190" s="253"/>
      <c r="F190" s="247"/>
      <c r="G190" s="247"/>
      <c r="H190" s="47"/>
      <c r="L190" s="47"/>
      <c r="M190" s="47"/>
      <c r="N190" s="73"/>
    </row>
    <row r="191" spans="1:14" outlineLevel="1" x14ac:dyDescent="0.25">
      <c r="A191" s="49" t="s">
        <v>562</v>
      </c>
      <c r="B191" s="120"/>
      <c r="C191" s="138"/>
      <c r="D191" s="138"/>
      <c r="E191" s="253"/>
      <c r="F191" s="247"/>
      <c r="G191" s="247"/>
      <c r="H191" s="47"/>
      <c r="L191" s="47"/>
      <c r="M191" s="47"/>
      <c r="N191" s="73"/>
    </row>
    <row r="192" spans="1:14" ht="15" customHeight="1" x14ac:dyDescent="0.25">
      <c r="A192" s="62"/>
      <c r="B192" s="237" t="s">
        <v>563</v>
      </c>
      <c r="C192" s="238" t="s">
        <v>332</v>
      </c>
      <c r="D192" s="238"/>
      <c r="E192" s="239"/>
      <c r="F192" s="240" t="s">
        <v>532</v>
      </c>
      <c r="G192" s="240"/>
      <c r="H192" s="47"/>
      <c r="L192" s="47"/>
      <c r="M192" s="47"/>
      <c r="N192" s="73"/>
    </row>
    <row r="193" spans="1:14" x14ac:dyDescent="0.25">
      <c r="A193" s="49" t="s">
        <v>564</v>
      </c>
      <c r="B193" s="119" t="s">
        <v>565</v>
      </c>
      <c r="C193" s="409">
        <v>896.5</v>
      </c>
      <c r="D193" s="412"/>
      <c r="E193" s="413"/>
      <c r="F193" s="357">
        <f t="shared" ref="F193:F206" si="14">IF($C$208=0,"",IF(C193="[for completion]","",C193/$C$208))</f>
        <v>0.89248382279741167</v>
      </c>
      <c r="G193" s="247"/>
      <c r="H193" s="47"/>
      <c r="L193" s="47"/>
      <c r="M193" s="47"/>
      <c r="N193" s="73"/>
    </row>
    <row r="194" spans="1:14" x14ac:dyDescent="0.25">
      <c r="A194" s="49" t="s">
        <v>566</v>
      </c>
      <c r="B194" s="119" t="s">
        <v>567</v>
      </c>
      <c r="C194" s="409">
        <v>28</v>
      </c>
      <c r="D194" s="412"/>
      <c r="E194" s="429"/>
      <c r="F194" s="357">
        <f t="shared" si="14"/>
        <v>2.7874564459930314E-2</v>
      </c>
      <c r="G194" s="253"/>
      <c r="H194" s="47"/>
      <c r="L194" s="47"/>
      <c r="M194" s="47"/>
      <c r="N194" s="73"/>
    </row>
    <row r="195" spans="1:14" x14ac:dyDescent="0.25">
      <c r="A195" s="49" t="s">
        <v>568</v>
      </c>
      <c r="B195" s="119" t="s">
        <v>569</v>
      </c>
      <c r="C195" s="409">
        <v>30</v>
      </c>
      <c r="D195" s="412"/>
      <c r="E195" s="429"/>
      <c r="F195" s="357">
        <f t="shared" si="14"/>
        <v>2.9865604778496764E-2</v>
      </c>
      <c r="G195" s="253"/>
      <c r="H195" s="47"/>
      <c r="L195" s="47"/>
      <c r="M195" s="47"/>
      <c r="N195" s="73"/>
    </row>
    <row r="196" spans="1:14" x14ac:dyDescent="0.25">
      <c r="A196" s="49" t="s">
        <v>570</v>
      </c>
      <c r="B196" s="119" t="s">
        <v>571</v>
      </c>
      <c r="C196" s="409" t="s">
        <v>299</v>
      </c>
      <c r="D196" s="412"/>
      <c r="E196" s="429"/>
      <c r="F196" s="357" t="str">
        <f t="shared" si="14"/>
        <v/>
      </c>
      <c r="G196" s="253"/>
      <c r="H196" s="47"/>
      <c r="L196" s="47"/>
      <c r="M196" s="47"/>
      <c r="N196" s="73"/>
    </row>
    <row r="197" spans="1:14" x14ac:dyDescent="0.25">
      <c r="A197" s="49" t="s">
        <v>572</v>
      </c>
      <c r="B197" s="119" t="s">
        <v>573</v>
      </c>
      <c r="C197" s="409" t="s">
        <v>299</v>
      </c>
      <c r="D197" s="412"/>
      <c r="E197" s="429"/>
      <c r="F197" s="357" t="str">
        <f t="shared" si="14"/>
        <v/>
      </c>
      <c r="G197" s="253"/>
      <c r="H197" s="47"/>
      <c r="L197" s="47"/>
      <c r="M197" s="47"/>
      <c r="N197" s="73"/>
    </row>
    <row r="198" spans="1:14" x14ac:dyDescent="0.25">
      <c r="A198" s="49" t="s">
        <v>574</v>
      </c>
      <c r="B198" s="119" t="s">
        <v>575</v>
      </c>
      <c r="C198" s="409" t="s">
        <v>299</v>
      </c>
      <c r="D198" s="412"/>
      <c r="E198" s="429"/>
      <c r="F198" s="357" t="str">
        <f t="shared" si="14"/>
        <v/>
      </c>
      <c r="G198" s="253"/>
      <c r="H198" s="47"/>
      <c r="L198" s="47"/>
      <c r="M198" s="47"/>
      <c r="N198" s="73"/>
    </row>
    <row r="199" spans="1:14" x14ac:dyDescent="0.25">
      <c r="A199" s="49" t="s">
        <v>576</v>
      </c>
      <c r="B199" s="119" t="s">
        <v>577</v>
      </c>
      <c r="C199" s="409" t="s">
        <v>299</v>
      </c>
      <c r="D199" s="412"/>
      <c r="E199" s="429"/>
      <c r="F199" s="357" t="str">
        <f t="shared" si="14"/>
        <v/>
      </c>
      <c r="G199" s="253"/>
      <c r="H199" s="47"/>
      <c r="L199" s="47"/>
      <c r="M199" s="47"/>
      <c r="N199" s="73"/>
    </row>
    <row r="200" spans="1:14" x14ac:dyDescent="0.25">
      <c r="A200" s="49" t="s">
        <v>578</v>
      </c>
      <c r="B200" s="119" t="s">
        <v>579</v>
      </c>
      <c r="C200" s="409">
        <v>50</v>
      </c>
      <c r="D200" s="412"/>
      <c r="E200" s="429"/>
      <c r="F200" s="357">
        <f t="shared" si="14"/>
        <v>4.9776007964161276E-2</v>
      </c>
      <c r="G200" s="253"/>
      <c r="H200" s="47"/>
      <c r="L200" s="47"/>
      <c r="M200" s="47"/>
      <c r="N200" s="73"/>
    </row>
    <row r="201" spans="1:14" x14ac:dyDescent="0.25">
      <c r="A201" s="49" t="s">
        <v>580</v>
      </c>
      <c r="B201" s="119" t="s">
        <v>581</v>
      </c>
      <c r="C201" s="409" t="s">
        <v>299</v>
      </c>
      <c r="D201" s="412"/>
      <c r="E201" s="429"/>
      <c r="F201" s="357" t="str">
        <f t="shared" si="14"/>
        <v/>
      </c>
      <c r="G201" s="253"/>
      <c r="H201" s="47"/>
      <c r="L201" s="47"/>
      <c r="M201" s="47"/>
      <c r="N201" s="73"/>
    </row>
    <row r="202" spans="1:14" x14ac:dyDescent="0.25">
      <c r="A202" s="49" t="s">
        <v>582</v>
      </c>
      <c r="B202" s="119" t="s">
        <v>583</v>
      </c>
      <c r="C202" s="409" t="s">
        <v>299</v>
      </c>
      <c r="D202" s="412"/>
      <c r="E202" s="429"/>
      <c r="F202" s="357" t="str">
        <f t="shared" si="14"/>
        <v/>
      </c>
      <c r="G202" s="253"/>
      <c r="H202" s="47"/>
      <c r="L202" s="47"/>
      <c r="M202" s="47"/>
      <c r="N202" s="73"/>
    </row>
    <row r="203" spans="1:14" x14ac:dyDescent="0.25">
      <c r="A203" s="49" t="s">
        <v>584</v>
      </c>
      <c r="B203" s="119" t="s">
        <v>585</v>
      </c>
      <c r="C203" s="409" t="s">
        <v>299</v>
      </c>
      <c r="D203" s="412"/>
      <c r="E203" s="429"/>
      <c r="F203" s="357" t="str">
        <f t="shared" si="14"/>
        <v/>
      </c>
      <c r="G203" s="253"/>
      <c r="H203" s="47"/>
      <c r="L203" s="47"/>
      <c r="M203" s="47"/>
      <c r="N203" s="73"/>
    </row>
    <row r="204" spans="1:14" x14ac:dyDescent="0.25">
      <c r="A204" s="49" t="s">
        <v>586</v>
      </c>
      <c r="B204" s="119" t="s">
        <v>587</v>
      </c>
      <c r="C204" s="409" t="s">
        <v>299</v>
      </c>
      <c r="D204" s="412"/>
      <c r="E204" s="429"/>
      <c r="F204" s="357" t="str">
        <f t="shared" si="14"/>
        <v/>
      </c>
      <c r="G204" s="253"/>
      <c r="H204" s="47"/>
      <c r="L204" s="47"/>
      <c r="M204" s="47"/>
      <c r="N204" s="73"/>
    </row>
    <row r="205" spans="1:14" x14ac:dyDescent="0.25">
      <c r="A205" s="49" t="s">
        <v>588</v>
      </c>
      <c r="B205" s="119" t="s">
        <v>589</v>
      </c>
      <c r="C205" s="409" t="s">
        <v>299</v>
      </c>
      <c r="D205" s="412"/>
      <c r="E205" s="429"/>
      <c r="F205" s="357" t="str">
        <f t="shared" si="14"/>
        <v/>
      </c>
      <c r="G205" s="253"/>
      <c r="H205" s="47"/>
      <c r="L205" s="47"/>
      <c r="M205" s="47"/>
      <c r="N205" s="73"/>
    </row>
    <row r="206" spans="1:14" x14ac:dyDescent="0.25">
      <c r="A206" s="49" t="s">
        <v>590</v>
      </c>
      <c r="B206" s="119" t="s">
        <v>370</v>
      </c>
      <c r="C206" s="409" t="s">
        <v>299</v>
      </c>
      <c r="D206" s="412"/>
      <c r="E206" s="429"/>
      <c r="F206" s="357" t="str">
        <f t="shared" si="14"/>
        <v/>
      </c>
      <c r="G206" s="253"/>
      <c r="H206" s="47"/>
      <c r="L206" s="47"/>
      <c r="M206" s="47"/>
      <c r="N206" s="73"/>
    </row>
    <row r="207" spans="1:14" x14ac:dyDescent="0.25">
      <c r="A207" s="49" t="s">
        <v>591</v>
      </c>
      <c r="B207" s="248" t="s">
        <v>592</v>
      </c>
      <c r="C207" s="409" t="s">
        <v>299</v>
      </c>
      <c r="D207" s="412"/>
      <c r="E207" s="429"/>
      <c r="F207" s="357"/>
      <c r="G207" s="253"/>
      <c r="H207" s="47"/>
      <c r="L207" s="47"/>
      <c r="M207" s="47"/>
      <c r="N207" s="73"/>
    </row>
    <row r="208" spans="1:14" x14ac:dyDescent="0.25">
      <c r="A208" s="49" t="s">
        <v>593</v>
      </c>
      <c r="B208" s="256" t="s">
        <v>372</v>
      </c>
      <c r="C208" s="414">
        <f>SUM(C193:C206)</f>
        <v>1004.5</v>
      </c>
      <c r="D208" s="421"/>
      <c r="E208" s="429"/>
      <c r="F208" s="415">
        <f>SUM(F193:F206)</f>
        <v>1</v>
      </c>
      <c r="G208" s="253"/>
      <c r="H208" s="47"/>
      <c r="L208" s="47"/>
      <c r="M208" s="47"/>
      <c r="N208" s="73"/>
    </row>
    <row r="209" spans="1:14" outlineLevel="1" x14ac:dyDescent="0.25">
      <c r="A209" s="49" t="s">
        <v>594</v>
      </c>
      <c r="B209" s="120" t="s">
        <v>374</v>
      </c>
      <c r="C209" s="242"/>
      <c r="D209" s="138"/>
      <c r="E209" s="253"/>
      <c r="F209" s="246">
        <f t="shared" ref="F209:F215" si="15">IF($C$208=0,"",IF(C209="[for completion]","",C209/$C$208))</f>
        <v>0</v>
      </c>
      <c r="G209" s="253"/>
      <c r="H209" s="47"/>
      <c r="L209" s="47"/>
      <c r="M209" s="47"/>
      <c r="N209" s="73"/>
    </row>
    <row r="210" spans="1:14" outlineLevel="1" x14ac:dyDescent="0.25">
      <c r="A210" s="49" t="s">
        <v>595</v>
      </c>
      <c r="B210" s="120" t="s">
        <v>374</v>
      </c>
      <c r="C210" s="242"/>
      <c r="D210" s="138"/>
      <c r="E210" s="253"/>
      <c r="F210" s="246">
        <f t="shared" si="15"/>
        <v>0</v>
      </c>
      <c r="G210" s="253"/>
      <c r="H210" s="47"/>
      <c r="L210" s="47"/>
      <c r="M210" s="47"/>
      <c r="N210" s="73"/>
    </row>
    <row r="211" spans="1:14" outlineLevel="1" x14ac:dyDescent="0.25">
      <c r="A211" s="49" t="s">
        <v>596</v>
      </c>
      <c r="B211" s="120" t="s">
        <v>374</v>
      </c>
      <c r="C211" s="242"/>
      <c r="D211" s="138"/>
      <c r="E211" s="253"/>
      <c r="F211" s="246">
        <f t="shared" si="15"/>
        <v>0</v>
      </c>
      <c r="G211" s="253"/>
      <c r="H211" s="47"/>
      <c r="L211" s="47"/>
      <c r="M211" s="47"/>
      <c r="N211" s="73"/>
    </row>
    <row r="212" spans="1:14" outlineLevel="1" x14ac:dyDescent="0.25">
      <c r="A212" s="49" t="s">
        <v>597</v>
      </c>
      <c r="B212" s="120" t="s">
        <v>374</v>
      </c>
      <c r="C212" s="242"/>
      <c r="D212" s="138"/>
      <c r="E212" s="253"/>
      <c r="F212" s="246">
        <f t="shared" si="15"/>
        <v>0</v>
      </c>
      <c r="G212" s="253"/>
      <c r="H212" s="47"/>
      <c r="L212" s="47"/>
      <c r="M212" s="47"/>
      <c r="N212" s="73"/>
    </row>
    <row r="213" spans="1:14" outlineLevel="1" x14ac:dyDescent="0.25">
      <c r="A213" s="49" t="s">
        <v>598</v>
      </c>
      <c r="B213" s="120" t="s">
        <v>374</v>
      </c>
      <c r="C213" s="242"/>
      <c r="D213" s="138"/>
      <c r="E213" s="253"/>
      <c r="F213" s="246">
        <f t="shared" si="15"/>
        <v>0</v>
      </c>
      <c r="G213" s="253"/>
      <c r="H213" s="47"/>
      <c r="L213" s="47"/>
      <c r="M213" s="47"/>
      <c r="N213" s="73"/>
    </row>
    <row r="214" spans="1:14" outlineLevel="1" x14ac:dyDescent="0.25">
      <c r="A214" s="49" t="s">
        <v>599</v>
      </c>
      <c r="B214" s="120" t="s">
        <v>374</v>
      </c>
      <c r="C214" s="242"/>
      <c r="D214" s="138"/>
      <c r="E214" s="253"/>
      <c r="F214" s="246">
        <f t="shared" si="15"/>
        <v>0</v>
      </c>
      <c r="G214" s="253"/>
      <c r="H214" s="47"/>
      <c r="L214" s="47"/>
      <c r="M214" s="47"/>
      <c r="N214" s="73"/>
    </row>
    <row r="215" spans="1:14" outlineLevel="1" x14ac:dyDescent="0.25">
      <c r="A215" s="49" t="s">
        <v>600</v>
      </c>
      <c r="B215" s="120" t="s">
        <v>374</v>
      </c>
      <c r="C215" s="242"/>
      <c r="D215" s="138"/>
      <c r="E215" s="253"/>
      <c r="F215" s="246">
        <f t="shared" si="15"/>
        <v>0</v>
      </c>
      <c r="G215" s="253"/>
      <c r="H215" s="47"/>
      <c r="L215" s="47"/>
      <c r="M215" s="47"/>
      <c r="N215" s="73"/>
    </row>
    <row r="216" spans="1:14" ht="15" customHeight="1" x14ac:dyDescent="0.25">
      <c r="A216" s="62"/>
      <c r="B216" s="237" t="s">
        <v>601</v>
      </c>
      <c r="C216" s="238" t="s">
        <v>332</v>
      </c>
      <c r="D216" s="238"/>
      <c r="E216" s="239"/>
      <c r="F216" s="240" t="s">
        <v>360</v>
      </c>
      <c r="G216" s="240" t="s">
        <v>602</v>
      </c>
      <c r="H216" s="47"/>
      <c r="L216" s="47"/>
      <c r="M216" s="47"/>
      <c r="N216" s="73"/>
    </row>
    <row r="217" spans="1:14" x14ac:dyDescent="0.25">
      <c r="A217" s="49" t="s">
        <v>603</v>
      </c>
      <c r="B217" s="130" t="s">
        <v>604</v>
      </c>
      <c r="C217" s="242" t="s">
        <v>299</v>
      </c>
      <c r="D217" s="138"/>
      <c r="E217" s="260"/>
      <c r="F217" s="246" t="str">
        <f>IF($C$38=0,"",IF(C217="[for completion]","",IF(C217="","",C217/$C$38)))</f>
        <v/>
      </c>
      <c r="G217" s="246" t="str">
        <f>IF($C$39=0,"",IF(C217="[for completion]","",IF(C217="","",C217/$C$39)))</f>
        <v/>
      </c>
      <c r="H217" s="47"/>
      <c r="L217" s="47"/>
      <c r="M217" s="47"/>
      <c r="N217" s="73"/>
    </row>
    <row r="218" spans="1:14" x14ac:dyDescent="0.25">
      <c r="A218" s="49" t="s">
        <v>605</v>
      </c>
      <c r="B218" s="130" t="s">
        <v>606</v>
      </c>
      <c r="C218" s="409">
        <v>854.5</v>
      </c>
      <c r="D218" s="412"/>
      <c r="E218" s="426"/>
      <c r="F218" s="357">
        <f>IF($C$38=0,"",IF(C218="[for completion]","",IF(C218="","",C218/$C$38)))</f>
        <v>4.5396606552864531E-2</v>
      </c>
      <c r="G218" s="357">
        <f>IF($C$39=0,"",IF(C218="[for completion]","",IF(C218="","",C218/$C$39)))</f>
        <v>4.7643700941562041E-2</v>
      </c>
      <c r="H218" s="47"/>
      <c r="L218" s="47"/>
      <c r="M218" s="47"/>
      <c r="N218" s="73"/>
    </row>
    <row r="219" spans="1:14" x14ac:dyDescent="0.25">
      <c r="A219" s="49" t="s">
        <v>607</v>
      </c>
      <c r="B219" s="130" t="s">
        <v>370</v>
      </c>
      <c r="C219" s="409" t="s">
        <v>299</v>
      </c>
      <c r="D219" s="412"/>
      <c r="E219" s="426"/>
      <c r="F219" s="357" t="str">
        <f>IF($C$38=0,"",IF(C219="[for completion]","",IF(C219="","",C219/$C$38)))</f>
        <v/>
      </c>
      <c r="G219" s="357" t="str">
        <f>IF($C$39=0,"",IF(C219="[for completion]","",IF(C219="","",C219/$C$39)))</f>
        <v/>
      </c>
      <c r="H219" s="47"/>
      <c r="L219" s="47"/>
      <c r="M219" s="47"/>
      <c r="N219" s="73"/>
    </row>
    <row r="220" spans="1:14" x14ac:dyDescent="0.25">
      <c r="A220" s="49" t="s">
        <v>608</v>
      </c>
      <c r="B220" s="256" t="s">
        <v>372</v>
      </c>
      <c r="C220" s="409">
        <f>SUM(C217:C219)</f>
        <v>854.5</v>
      </c>
      <c r="D220" s="412"/>
      <c r="E220" s="426"/>
      <c r="F220" s="410">
        <f>SUM(F217:F219)</f>
        <v>4.5396606552864531E-2</v>
      </c>
      <c r="G220" s="410">
        <f>SUM(G217:G219)</f>
        <v>4.7643700941562041E-2</v>
      </c>
      <c r="H220" s="47"/>
      <c r="L220" s="47"/>
      <c r="M220" s="47"/>
      <c r="N220" s="73"/>
    </row>
    <row r="221" spans="1:14" outlineLevel="1" x14ac:dyDescent="0.25">
      <c r="A221" s="49" t="s">
        <v>609</v>
      </c>
      <c r="B221" s="120" t="s">
        <v>374</v>
      </c>
      <c r="C221" s="242"/>
      <c r="D221" s="138"/>
      <c r="E221" s="260"/>
      <c r="F221" s="246" t="str">
        <f t="shared" ref="F221:F227" si="16">IF($C$38=0,"",IF(C221="[for completion]","",IF(C221="","",C221/$C$38)))</f>
        <v/>
      </c>
      <c r="G221" s="246" t="str">
        <f t="shared" ref="G221:G227" si="17">IF($C$39=0,"",IF(C221="[for completion]","",IF(C221="","",C221/$C$39)))</f>
        <v/>
      </c>
      <c r="H221" s="47"/>
      <c r="L221" s="47"/>
      <c r="M221" s="47"/>
      <c r="N221" s="73"/>
    </row>
    <row r="222" spans="1:14" outlineLevel="1" x14ac:dyDescent="0.25">
      <c r="A222" s="49" t="s">
        <v>610</v>
      </c>
      <c r="B222" s="120" t="s">
        <v>374</v>
      </c>
      <c r="C222" s="242"/>
      <c r="D222" s="138"/>
      <c r="E222" s="260"/>
      <c r="F222" s="246" t="str">
        <f t="shared" si="16"/>
        <v/>
      </c>
      <c r="G222" s="246" t="str">
        <f t="shared" si="17"/>
        <v/>
      </c>
      <c r="H222" s="47"/>
      <c r="L222" s="47"/>
      <c r="M222" s="47"/>
      <c r="N222" s="73"/>
    </row>
    <row r="223" spans="1:14" outlineLevel="1" x14ac:dyDescent="0.25">
      <c r="A223" s="49" t="s">
        <v>611</v>
      </c>
      <c r="B223" s="120" t="s">
        <v>374</v>
      </c>
      <c r="C223" s="242"/>
      <c r="D223" s="138"/>
      <c r="E223" s="260"/>
      <c r="F223" s="246" t="str">
        <f t="shared" si="16"/>
        <v/>
      </c>
      <c r="G223" s="246" t="str">
        <f t="shared" si="17"/>
        <v/>
      </c>
      <c r="H223" s="47"/>
      <c r="L223" s="47"/>
      <c r="M223" s="47"/>
      <c r="N223" s="73"/>
    </row>
    <row r="224" spans="1:14" outlineLevel="1" x14ac:dyDescent="0.25">
      <c r="A224" s="49" t="s">
        <v>612</v>
      </c>
      <c r="B224" s="120" t="s">
        <v>374</v>
      </c>
      <c r="C224" s="242"/>
      <c r="D224" s="138"/>
      <c r="E224" s="260"/>
      <c r="F224" s="246" t="str">
        <f t="shared" si="16"/>
        <v/>
      </c>
      <c r="G224" s="246" t="str">
        <f t="shared" si="17"/>
        <v/>
      </c>
      <c r="H224" s="47"/>
      <c r="L224" s="47"/>
      <c r="M224" s="47"/>
      <c r="N224" s="73"/>
    </row>
    <row r="225" spans="1:13" outlineLevel="1" x14ac:dyDescent="0.25">
      <c r="A225" s="49" t="s">
        <v>613</v>
      </c>
      <c r="B225" s="120" t="s">
        <v>374</v>
      </c>
      <c r="C225" s="242"/>
      <c r="D225" s="138"/>
      <c r="E225" s="260"/>
      <c r="F225" s="246" t="str">
        <f t="shared" si="16"/>
        <v/>
      </c>
      <c r="G225" s="246" t="str">
        <f t="shared" si="17"/>
        <v/>
      </c>
      <c r="H225" s="47"/>
      <c r="L225" s="47"/>
      <c r="M225" s="47"/>
    </row>
    <row r="226" spans="1:13" outlineLevel="1" x14ac:dyDescent="0.25">
      <c r="A226" s="49" t="s">
        <v>614</v>
      </c>
      <c r="B226" s="120" t="s">
        <v>374</v>
      </c>
      <c r="C226" s="242"/>
      <c r="D226" s="138"/>
      <c r="E226" s="119"/>
      <c r="F226" s="246" t="str">
        <f t="shared" si="16"/>
        <v/>
      </c>
      <c r="G226" s="246" t="str">
        <f t="shared" si="17"/>
        <v/>
      </c>
      <c r="H226" s="47"/>
      <c r="L226" s="47"/>
      <c r="M226" s="47"/>
    </row>
    <row r="227" spans="1:13" outlineLevel="1" x14ac:dyDescent="0.25">
      <c r="A227" s="49" t="s">
        <v>615</v>
      </c>
      <c r="B227" s="120" t="s">
        <v>374</v>
      </c>
      <c r="C227" s="242"/>
      <c r="D227" s="138"/>
      <c r="E227" s="260"/>
      <c r="F227" s="246" t="str">
        <f t="shared" si="16"/>
        <v/>
      </c>
      <c r="G227" s="246" t="str">
        <f t="shared" si="17"/>
        <v/>
      </c>
      <c r="H227" s="47"/>
      <c r="L227" s="47"/>
      <c r="M227" s="47"/>
    </row>
    <row r="228" spans="1:13" ht="15" customHeight="1" x14ac:dyDescent="0.25">
      <c r="A228" s="62"/>
      <c r="B228" s="237" t="s">
        <v>616</v>
      </c>
      <c r="C228" s="238"/>
      <c r="D228" s="238"/>
      <c r="E228" s="239"/>
      <c r="F228" s="240"/>
      <c r="G228" s="240"/>
      <c r="H228" s="47"/>
      <c r="L228" s="47"/>
      <c r="M228" s="47"/>
    </row>
    <row r="229" spans="1:13" ht="30" customHeight="1" x14ac:dyDescent="0.25">
      <c r="A229" s="49" t="s">
        <v>617</v>
      </c>
      <c r="B229" s="119" t="s">
        <v>618</v>
      </c>
      <c r="C229" s="218" t="s">
        <v>324</v>
      </c>
      <c r="D229" s="138"/>
      <c r="E229" s="138"/>
      <c r="F229" s="138"/>
      <c r="G229" s="138"/>
      <c r="H229" s="47"/>
      <c r="L229" s="47"/>
      <c r="M229" s="47"/>
    </row>
    <row r="230" spans="1:13" ht="15" customHeight="1" x14ac:dyDescent="0.25">
      <c r="A230" s="62"/>
      <c r="B230" s="237" t="s">
        <v>619</v>
      </c>
      <c r="C230" s="238"/>
      <c r="D230" s="238"/>
      <c r="E230" s="239"/>
      <c r="F230" s="240"/>
      <c r="G230" s="240"/>
      <c r="H230" s="47"/>
      <c r="L230" s="47"/>
      <c r="M230" s="47"/>
    </row>
    <row r="231" spans="1:13" x14ac:dyDescent="0.25">
      <c r="A231" s="49" t="s">
        <v>620</v>
      </c>
      <c r="B231" s="218" t="s">
        <v>621</v>
      </c>
      <c r="C231" s="242" t="s">
        <v>299</v>
      </c>
      <c r="D231" s="138"/>
      <c r="E231" s="119"/>
      <c r="F231" s="138"/>
      <c r="G231" s="138"/>
      <c r="H231" s="47"/>
      <c r="L231" s="47"/>
      <c r="M231" s="47"/>
    </row>
    <row r="232" spans="1:13" x14ac:dyDescent="0.25">
      <c r="A232" s="49" t="s">
        <v>622</v>
      </c>
      <c r="B232" s="265" t="s">
        <v>623</v>
      </c>
      <c r="C232" s="242" t="s">
        <v>299</v>
      </c>
      <c r="D232" s="138"/>
      <c r="E232" s="119"/>
      <c r="F232" s="138"/>
      <c r="G232" s="138"/>
      <c r="H232" s="47"/>
      <c r="L232" s="47"/>
      <c r="M232" s="47"/>
    </row>
    <row r="233" spans="1:13" x14ac:dyDescent="0.25">
      <c r="A233" s="49" t="s">
        <v>624</v>
      </c>
      <c r="B233" s="265" t="s">
        <v>625</v>
      </c>
      <c r="C233" s="242" t="s">
        <v>299</v>
      </c>
      <c r="D233" s="138"/>
      <c r="E233" s="119"/>
      <c r="F233" s="138"/>
      <c r="G233" s="138"/>
      <c r="H233" s="47"/>
      <c r="L233" s="47"/>
      <c r="M233" s="47"/>
    </row>
    <row r="234" spans="1:13" outlineLevel="1" x14ac:dyDescent="0.25">
      <c r="A234" s="49" t="s">
        <v>626</v>
      </c>
      <c r="B234" s="121" t="s">
        <v>627</v>
      </c>
      <c r="C234" s="249"/>
      <c r="D234" s="119"/>
      <c r="E234" s="119"/>
      <c r="F234" s="138"/>
      <c r="G234" s="138"/>
      <c r="H234" s="47"/>
      <c r="L234" s="47"/>
      <c r="M234" s="47"/>
    </row>
    <row r="235" spans="1:13" outlineLevel="1" x14ac:dyDescent="0.25">
      <c r="A235" s="49" t="s">
        <v>628</v>
      </c>
      <c r="B235" s="121" t="s">
        <v>629</v>
      </c>
      <c r="C235" s="249"/>
      <c r="D235" s="119"/>
      <c r="E235" s="119"/>
      <c r="F235" s="138"/>
      <c r="G235" s="138"/>
      <c r="H235" s="47"/>
      <c r="L235" s="47"/>
      <c r="M235" s="47"/>
    </row>
    <row r="236" spans="1:13" outlineLevel="1" x14ac:dyDescent="0.25">
      <c r="A236" s="49" t="s">
        <v>630</v>
      </c>
      <c r="B236" s="121" t="s">
        <v>631</v>
      </c>
      <c r="C236" s="119"/>
      <c r="D236" s="119"/>
      <c r="E236" s="119"/>
      <c r="F236" s="138"/>
      <c r="G236" s="138"/>
      <c r="H236" s="47"/>
      <c r="L236" s="47"/>
      <c r="M236" s="47"/>
    </row>
    <row r="237" spans="1:13" outlineLevel="1" x14ac:dyDescent="0.25">
      <c r="A237" s="49" t="s">
        <v>632</v>
      </c>
      <c r="B237" s="138"/>
      <c r="C237" s="119"/>
      <c r="D237" s="119"/>
      <c r="E237" s="119"/>
      <c r="F237" s="138"/>
      <c r="G237" s="138"/>
      <c r="H237" s="47"/>
      <c r="L237" s="47"/>
      <c r="M237" s="47"/>
    </row>
    <row r="238" spans="1:13" outlineLevel="1" x14ac:dyDescent="0.25">
      <c r="A238" s="49" t="s">
        <v>633</v>
      </c>
      <c r="B238" s="138"/>
      <c r="C238" s="119"/>
      <c r="D238" s="119"/>
      <c r="E238" s="119"/>
      <c r="F238" s="138"/>
      <c r="G238" s="138"/>
      <c r="H238" s="47"/>
      <c r="L238" s="47"/>
      <c r="M238" s="47"/>
    </row>
    <row r="239" spans="1:13" outlineLevel="1" x14ac:dyDescent="0.25">
      <c r="A239" s="62"/>
      <c r="B239" s="237" t="s">
        <v>634</v>
      </c>
      <c r="C239" s="238"/>
      <c r="D239" s="238"/>
      <c r="E239" s="238"/>
      <c r="F239" s="238"/>
      <c r="G239" s="238"/>
      <c r="H239" s="47"/>
    </row>
    <row r="240" spans="1:13" ht="30" customHeight="1" outlineLevel="1" x14ac:dyDescent="0.25">
      <c r="A240" s="49" t="s">
        <v>635</v>
      </c>
      <c r="B240" s="218" t="s">
        <v>636</v>
      </c>
      <c r="C240" s="242" t="s">
        <v>299</v>
      </c>
      <c r="D240" s="138"/>
      <c r="E240" s="138"/>
      <c r="F240" s="138"/>
      <c r="G240" s="138"/>
      <c r="H240" s="47"/>
    </row>
    <row r="241" spans="1:8" outlineLevel="1" x14ac:dyDescent="0.25">
      <c r="A241" s="49" t="s">
        <v>637</v>
      </c>
      <c r="B241" s="218" t="s">
        <v>638</v>
      </c>
      <c r="C241" s="242" t="s">
        <v>299</v>
      </c>
      <c r="D241" s="138"/>
      <c r="E241" s="138"/>
      <c r="F241" s="138"/>
      <c r="G241" s="138"/>
      <c r="H241" s="47"/>
    </row>
    <row r="242" spans="1:8" outlineLevel="1" x14ac:dyDescent="0.25">
      <c r="A242" s="49" t="s">
        <v>639</v>
      </c>
      <c r="B242" s="218" t="s">
        <v>640</v>
      </c>
      <c r="C242" s="242" t="s">
        <v>299</v>
      </c>
      <c r="D242" s="138"/>
      <c r="E242" s="138"/>
      <c r="F242" s="138"/>
      <c r="G242" s="138"/>
      <c r="H242" s="47"/>
    </row>
    <row r="243" spans="1:8" ht="30" customHeight="1" outlineLevel="1" x14ac:dyDescent="0.25">
      <c r="A243" s="49" t="s">
        <v>641</v>
      </c>
      <c r="B243" s="218" t="s">
        <v>642</v>
      </c>
      <c r="C243" s="409" t="s">
        <v>318</v>
      </c>
      <c r="D243" s="138"/>
      <c r="E243" s="138"/>
      <c r="F243" s="138"/>
      <c r="G243" s="138"/>
      <c r="H243" s="47"/>
    </row>
    <row r="244" spans="1:8" outlineLevel="1" x14ac:dyDescent="0.25">
      <c r="A244" s="49" t="s">
        <v>643</v>
      </c>
      <c r="B244" s="49" t="s">
        <v>644</v>
      </c>
      <c r="C244" s="430" t="s">
        <v>645</v>
      </c>
      <c r="D244" s="148" t="s">
        <v>646</v>
      </c>
      <c r="H244" s="47"/>
    </row>
    <row r="245" spans="1:8" outlineLevel="1" x14ac:dyDescent="0.25">
      <c r="A245" s="49" t="s">
        <v>647</v>
      </c>
      <c r="B245" s="49" t="s">
        <v>648</v>
      </c>
      <c r="C245" s="431" t="s">
        <v>651</v>
      </c>
      <c r="H245" s="47"/>
    </row>
    <row r="246" spans="1:8" outlineLevel="1" x14ac:dyDescent="0.25">
      <c r="A246" s="49" t="s">
        <v>649</v>
      </c>
      <c r="B246" s="49" t="s">
        <v>650</v>
      </c>
      <c r="C246" s="408" t="s">
        <v>283</v>
      </c>
      <c r="H246" s="47"/>
    </row>
    <row r="247" spans="1:8" outlineLevel="1" x14ac:dyDescent="0.25">
      <c r="A247" s="49" t="s">
        <v>652</v>
      </c>
      <c r="H247" s="47"/>
    </row>
    <row r="248" spans="1:8" outlineLevel="1" x14ac:dyDescent="0.25">
      <c r="A248" s="49" t="s">
        <v>653</v>
      </c>
      <c r="H248" s="47"/>
    </row>
    <row r="249" spans="1:8" outlineLevel="1" x14ac:dyDescent="0.25">
      <c r="A249" s="49" t="s">
        <v>654</v>
      </c>
      <c r="H249" s="47"/>
    </row>
    <row r="250" spans="1:8" outlineLevel="1" x14ac:dyDescent="0.25">
      <c r="A250" s="49" t="s">
        <v>655</v>
      </c>
      <c r="H250" s="47"/>
    </row>
    <row r="251" spans="1:8" outlineLevel="1" x14ac:dyDescent="0.25">
      <c r="A251" s="49" t="s">
        <v>656</v>
      </c>
      <c r="H251" s="47"/>
    </row>
    <row r="252" spans="1:8" outlineLevel="1" x14ac:dyDescent="0.25">
      <c r="A252" s="49" t="s">
        <v>657</v>
      </c>
      <c r="H252" s="47"/>
    </row>
    <row r="253" spans="1:8" outlineLevel="1" x14ac:dyDescent="0.25">
      <c r="A253" s="49" t="s">
        <v>658</v>
      </c>
      <c r="H253" s="47"/>
    </row>
    <row r="254" spans="1:8" outlineLevel="1" x14ac:dyDescent="0.25">
      <c r="A254" s="49" t="s">
        <v>659</v>
      </c>
      <c r="H254" s="47"/>
    </row>
    <row r="255" spans="1:8" outlineLevel="1" x14ac:dyDescent="0.25">
      <c r="A255" s="49" t="s">
        <v>660</v>
      </c>
      <c r="H255" s="47"/>
    </row>
    <row r="256" spans="1:8" outlineLevel="1" x14ac:dyDescent="0.25">
      <c r="A256" s="49" t="s">
        <v>661</v>
      </c>
      <c r="H256" s="47"/>
    </row>
    <row r="257" spans="1:8" outlineLevel="1" x14ac:dyDescent="0.25">
      <c r="A257" s="49" t="s">
        <v>662</v>
      </c>
      <c r="H257" s="47"/>
    </row>
    <row r="258" spans="1:8" outlineLevel="1" x14ac:dyDescent="0.25">
      <c r="A258" s="49" t="s">
        <v>663</v>
      </c>
      <c r="H258" s="47"/>
    </row>
    <row r="259" spans="1:8" outlineLevel="1" x14ac:dyDescent="0.25">
      <c r="A259" s="49" t="s">
        <v>664</v>
      </c>
      <c r="H259" s="47"/>
    </row>
    <row r="260" spans="1:8" outlineLevel="1" x14ac:dyDescent="0.25">
      <c r="A260" s="49" t="s">
        <v>665</v>
      </c>
      <c r="H260" s="47"/>
    </row>
    <row r="261" spans="1:8" outlineLevel="1" x14ac:dyDescent="0.25">
      <c r="A261" s="49" t="s">
        <v>666</v>
      </c>
      <c r="H261" s="47"/>
    </row>
    <row r="262" spans="1:8" outlineLevel="1" x14ac:dyDescent="0.25">
      <c r="A262" s="49" t="s">
        <v>667</v>
      </c>
      <c r="H262" s="47"/>
    </row>
    <row r="263" spans="1:8" outlineLevel="1" x14ac:dyDescent="0.25">
      <c r="A263" s="49" t="s">
        <v>668</v>
      </c>
      <c r="H263" s="47"/>
    </row>
    <row r="264" spans="1:8" outlineLevel="1" x14ac:dyDescent="0.25">
      <c r="A264" s="49" t="s">
        <v>669</v>
      </c>
      <c r="H264" s="47"/>
    </row>
    <row r="265" spans="1:8" outlineLevel="1" x14ac:dyDescent="0.25">
      <c r="A265" s="49" t="s">
        <v>670</v>
      </c>
      <c r="H265" s="47"/>
    </row>
    <row r="266" spans="1:8" outlineLevel="1" x14ac:dyDescent="0.25">
      <c r="A266" s="49" t="s">
        <v>671</v>
      </c>
      <c r="H266" s="47"/>
    </row>
    <row r="267" spans="1:8" outlineLevel="1" x14ac:dyDescent="0.25">
      <c r="A267" s="49" t="s">
        <v>672</v>
      </c>
      <c r="H267" s="47"/>
    </row>
    <row r="268" spans="1:8" outlineLevel="1" x14ac:dyDescent="0.25">
      <c r="A268" s="49" t="s">
        <v>673</v>
      </c>
      <c r="H268" s="47"/>
    </row>
    <row r="269" spans="1:8" outlineLevel="1" x14ac:dyDescent="0.25">
      <c r="A269" s="49" t="s">
        <v>674</v>
      </c>
      <c r="H269" s="47"/>
    </row>
    <row r="270" spans="1:8" outlineLevel="1" x14ac:dyDescent="0.25">
      <c r="A270" s="49" t="s">
        <v>675</v>
      </c>
      <c r="H270" s="47"/>
    </row>
    <row r="271" spans="1:8" outlineLevel="1" x14ac:dyDescent="0.25">
      <c r="A271" s="49" t="s">
        <v>676</v>
      </c>
      <c r="H271" s="47"/>
    </row>
    <row r="272" spans="1:8" outlineLevel="1" x14ac:dyDescent="0.25">
      <c r="A272" s="49" t="s">
        <v>677</v>
      </c>
      <c r="H272" s="47"/>
    </row>
    <row r="273" spans="1:14" outlineLevel="1" x14ac:dyDescent="0.25">
      <c r="A273" s="49" t="s">
        <v>678</v>
      </c>
      <c r="H273" s="47"/>
    </row>
    <row r="274" spans="1:14" outlineLevel="1" x14ac:dyDescent="0.25">
      <c r="A274" s="49" t="s">
        <v>679</v>
      </c>
      <c r="H274" s="47"/>
    </row>
    <row r="275" spans="1:14" outlineLevel="1" x14ac:dyDescent="0.25">
      <c r="A275" s="49" t="s">
        <v>680</v>
      </c>
      <c r="H275" s="47"/>
    </row>
    <row r="276" spans="1:14" outlineLevel="1" x14ac:dyDescent="0.25">
      <c r="A276" s="49" t="s">
        <v>681</v>
      </c>
      <c r="H276" s="47"/>
    </row>
    <row r="277" spans="1:14" outlineLevel="1" x14ac:dyDescent="0.25">
      <c r="A277" s="49" t="s">
        <v>682</v>
      </c>
      <c r="H277" s="47"/>
    </row>
    <row r="278" spans="1:14" outlineLevel="1" x14ac:dyDescent="0.25">
      <c r="A278" s="49" t="s">
        <v>683</v>
      </c>
      <c r="H278" s="47"/>
    </row>
    <row r="279" spans="1:14" outlineLevel="1" x14ac:dyDescent="0.25">
      <c r="A279" s="49" t="s">
        <v>684</v>
      </c>
      <c r="H279" s="47"/>
    </row>
    <row r="280" spans="1:14" outlineLevel="1" x14ac:dyDescent="0.25">
      <c r="A280" s="49" t="s">
        <v>685</v>
      </c>
      <c r="H280" s="47"/>
    </row>
    <row r="281" spans="1:14" outlineLevel="1" x14ac:dyDescent="0.25">
      <c r="A281" s="49" t="s">
        <v>686</v>
      </c>
      <c r="H281" s="47"/>
    </row>
    <row r="282" spans="1:14" outlineLevel="1" x14ac:dyDescent="0.25">
      <c r="A282" s="49" t="s">
        <v>687</v>
      </c>
      <c r="H282" s="47"/>
    </row>
    <row r="283" spans="1:14" outlineLevel="1" x14ac:dyDescent="0.25">
      <c r="A283" s="49" t="s">
        <v>688</v>
      </c>
      <c r="H283" s="47"/>
    </row>
    <row r="284" spans="1:14" outlineLevel="1" x14ac:dyDescent="0.25">
      <c r="A284" s="49" t="s">
        <v>689</v>
      </c>
      <c r="H284" s="47"/>
    </row>
    <row r="285" spans="1:14" ht="18.75" customHeight="1" x14ac:dyDescent="0.25">
      <c r="A285" s="216"/>
      <c r="B285" s="216" t="s">
        <v>690</v>
      </c>
      <c r="C285" s="216" t="s">
        <v>691</v>
      </c>
      <c r="D285" s="216" t="s">
        <v>691</v>
      </c>
      <c r="E285" s="216"/>
      <c r="F285" s="56"/>
      <c r="G285" s="57"/>
      <c r="H285" s="47"/>
      <c r="I285" s="53"/>
      <c r="J285" s="53"/>
      <c r="K285" s="53"/>
      <c r="L285" s="53"/>
      <c r="M285" s="55"/>
    </row>
    <row r="286" spans="1:14" ht="18.75" customHeight="1" x14ac:dyDescent="0.25">
      <c r="A286" s="132" t="s">
        <v>692</v>
      </c>
      <c r="B286" s="133"/>
      <c r="C286" s="133"/>
      <c r="D286" s="133"/>
      <c r="E286" s="133"/>
      <c r="F286" s="134"/>
      <c r="G286" s="133"/>
      <c r="H286" s="47"/>
      <c r="I286" s="53"/>
      <c r="J286" s="53"/>
      <c r="K286" s="53"/>
      <c r="L286" s="53"/>
      <c r="M286" s="55"/>
    </row>
    <row r="287" spans="1:14" ht="18.75" customHeight="1" x14ac:dyDescent="0.25">
      <c r="A287" s="132" t="s">
        <v>693</v>
      </c>
      <c r="B287" s="133"/>
      <c r="C287" s="133"/>
      <c r="D287" s="133"/>
      <c r="E287" s="133"/>
      <c r="F287" s="134"/>
      <c r="G287" s="133"/>
      <c r="H287" s="47"/>
      <c r="I287" s="53"/>
      <c r="J287" s="53"/>
      <c r="K287" s="53"/>
      <c r="L287" s="53"/>
      <c r="M287" s="55"/>
    </row>
    <row r="288" spans="1:14" x14ac:dyDescent="0.25">
      <c r="A288" s="49" t="s">
        <v>694</v>
      </c>
      <c r="B288" s="59" t="s">
        <v>695</v>
      </c>
      <c r="C288" s="148">
        <f>ROW(B38)</f>
        <v>38</v>
      </c>
      <c r="D288" s="117"/>
      <c r="E288" s="117"/>
      <c r="F288" s="117"/>
      <c r="G288" s="117"/>
      <c r="H288" s="47"/>
      <c r="I288" s="59"/>
      <c r="J288" s="148"/>
      <c r="L288" s="117"/>
      <c r="M288" s="117"/>
      <c r="N288" s="117"/>
    </row>
    <row r="289" spans="1:14" x14ac:dyDescent="0.25">
      <c r="A289" s="49" t="s">
        <v>696</v>
      </c>
      <c r="B289" s="59" t="s">
        <v>697</v>
      </c>
      <c r="C289" s="148">
        <f>ROW(B39)</f>
        <v>39</v>
      </c>
      <c r="E289" s="117"/>
      <c r="F289" s="117"/>
      <c r="H289" s="47"/>
      <c r="I289" s="59"/>
      <c r="J289" s="148"/>
      <c r="L289" s="117"/>
      <c r="M289" s="117"/>
    </row>
    <row r="290" spans="1:14" ht="30" customHeight="1" x14ac:dyDescent="0.25">
      <c r="A290" s="49" t="s">
        <v>698</v>
      </c>
      <c r="B290" s="59" t="s">
        <v>699</v>
      </c>
      <c r="C290" s="218" t="s">
        <v>700</v>
      </c>
      <c r="G290" s="77"/>
      <c r="H290" s="47"/>
      <c r="I290" s="59"/>
      <c r="J290" s="148"/>
      <c r="K290" s="148"/>
      <c r="L290" s="77"/>
      <c r="M290" s="117"/>
      <c r="N290" s="77"/>
    </row>
    <row r="291" spans="1:14" x14ac:dyDescent="0.25">
      <c r="A291" s="49" t="s">
        <v>701</v>
      </c>
      <c r="B291" s="59" t="s">
        <v>702</v>
      </c>
      <c r="C291" s="148" t="str">
        <f ca="1">IF(ISREF(INDIRECT("'B1. HTT Mortgage Assets'!A1")),ROW('B1. HTT Mortgage Assets'!B43)&amp;" for Mortgage Assets","")</f>
        <v>43 for Mortgage Assets</v>
      </c>
      <c r="D291" s="148" t="str">
        <f ca="1">IF(ISREF(INDIRECT("'B2. HTT Public Sector Assets'!A1")),ROW('B2. HTT Public Sector Assets'!B48)&amp; " for Public Sector Assets","")</f>
        <v>48 for Public Sector Assets</v>
      </c>
      <c r="E291" s="77"/>
      <c r="F291" s="117"/>
      <c r="H291" s="47"/>
      <c r="I291" s="59"/>
      <c r="J291" s="148"/>
    </row>
    <row r="292" spans="1:14" x14ac:dyDescent="0.25">
      <c r="A292" s="49" t="s">
        <v>703</v>
      </c>
      <c r="B292" s="59" t="s">
        <v>704</v>
      </c>
      <c r="C292" s="148">
        <f>ROW(B52)</f>
        <v>52</v>
      </c>
      <c r="G292" s="77"/>
      <c r="H292" s="47"/>
      <c r="I292" s="59"/>
      <c r="K292" s="148"/>
      <c r="L292" s="77"/>
      <c r="N292" s="77"/>
    </row>
    <row r="293" spans="1:14" x14ac:dyDescent="0.25">
      <c r="A293" s="49" t="s">
        <v>705</v>
      </c>
      <c r="B293" s="59" t="s">
        <v>706</v>
      </c>
      <c r="C293" s="135" t="str">
        <f ca="1">IF(ISREF(INDIRECT("'B1. HTT Mortgage Assets'!A1")),ROW('B1. HTT Mortgage Assets'!B186)&amp;" for Residential Mortgage Assets","")</f>
        <v>186 for Residential Mortgage Assets</v>
      </c>
      <c r="D293" s="148" t="str">
        <f ca="1">IF(ISREF(INDIRECT("'B1. HTT Mortgage Assets'!A1")),ROW('B1. HTT Mortgage Assets'!B424 )&amp; " for Commercial Mortgage Assets","")</f>
        <v>424 for Commercial Mortgage Assets</v>
      </c>
      <c r="E293" s="77"/>
      <c r="F293" s="148" t="str">
        <f ca="1">IF(ISREF(INDIRECT("'B2. HTT Public Sector Assets'!A1")),ROW('B2. HTT Public Sector Assets'!B18)&amp; " for Public Sector Assets","")</f>
        <v>18 for Public Sector Assets</v>
      </c>
      <c r="G293" s="148" t="str">
        <f ca="1">IF(ISREF(INDIRECT("'B3. HTT Shipping Assets'!A1")),ROW('B3. HTT Shipping Assets'!B116)&amp; " for Shipping Assets","")</f>
        <v>116 for Shipping Assets</v>
      </c>
      <c r="H293" s="47"/>
      <c r="I293" s="59"/>
      <c r="M293" s="77"/>
    </row>
    <row r="294" spans="1:14" x14ac:dyDescent="0.25">
      <c r="A294" s="49" t="s">
        <v>707</v>
      </c>
      <c r="B294" s="59" t="s">
        <v>708</v>
      </c>
      <c r="C294" s="135" t="s">
        <v>709</v>
      </c>
      <c r="H294" s="47"/>
      <c r="I294" s="59"/>
      <c r="J294" s="148"/>
      <c r="M294" s="77"/>
    </row>
    <row r="295" spans="1:14" x14ac:dyDescent="0.25">
      <c r="A295" s="49" t="s">
        <v>710</v>
      </c>
      <c r="B295" s="59" t="s">
        <v>711</v>
      </c>
      <c r="C295" s="148" t="str">
        <f ca="1">IF(ISREF(INDIRECT("'B1. HTT Mortgage Assets'!A1")),ROW('B1. HTT Mortgage Assets'!B149)&amp;" for Mortgage Assets","")</f>
        <v>149 for Mortgage Assets</v>
      </c>
      <c r="D295" s="148" t="str">
        <f ca="1">IF(ISREF(INDIRECT("'B2. HTT Public Sector Assets'!A1")),ROW('B2. HTT Public Sector Assets'!B129)&amp;" for Public Sector Assets","")</f>
        <v>129 for Public Sector Assets</v>
      </c>
      <c r="F295" s="148" t="str">
        <f ca="1">IF(ISREF(INDIRECT("'B3. HTT Shipping Assets'!A1")),ROW('B3. HTT Shipping Assets'!D80)&amp;" for Shipping Assets","")</f>
        <v>80 for Shipping Assets</v>
      </c>
      <c r="H295" s="47"/>
      <c r="I295" s="59"/>
      <c r="J295" s="148"/>
      <c r="L295" s="77"/>
      <c r="M295" s="77"/>
    </row>
    <row r="296" spans="1:14" x14ac:dyDescent="0.25">
      <c r="A296" s="49" t="s">
        <v>712</v>
      </c>
      <c r="B296" s="59" t="s">
        <v>713</v>
      </c>
      <c r="C296" s="148">
        <f>ROW(B111)</f>
        <v>111</v>
      </c>
      <c r="F296" s="77"/>
      <c r="H296" s="47"/>
      <c r="I296" s="59"/>
      <c r="J296" s="148"/>
      <c r="L296" s="77"/>
      <c r="M296" s="77"/>
    </row>
    <row r="297" spans="1:14" x14ac:dyDescent="0.25">
      <c r="A297" s="49" t="s">
        <v>714</v>
      </c>
      <c r="B297" s="59" t="s">
        <v>715</v>
      </c>
      <c r="C297" s="148">
        <f>ROW(B163)</f>
        <v>163</v>
      </c>
      <c r="E297" s="77"/>
      <c r="F297" s="77"/>
      <c r="H297" s="47"/>
      <c r="J297" s="148"/>
      <c r="L297" s="77"/>
    </row>
    <row r="298" spans="1:14" x14ac:dyDescent="0.25">
      <c r="A298" s="49" t="s">
        <v>716</v>
      </c>
      <c r="B298" s="59" t="s">
        <v>717</v>
      </c>
      <c r="C298" s="148">
        <f>ROW(B137)</f>
        <v>137</v>
      </c>
      <c r="E298" s="77"/>
      <c r="F298" s="77"/>
      <c r="H298" s="47"/>
      <c r="I298" s="59"/>
      <c r="J298" s="148"/>
      <c r="L298" s="77"/>
    </row>
    <row r="299" spans="1:14" x14ac:dyDescent="0.25">
      <c r="A299" s="49" t="s">
        <v>718</v>
      </c>
      <c r="B299" s="59" t="s">
        <v>719</v>
      </c>
      <c r="C299" s="218"/>
      <c r="E299" s="77"/>
      <c r="H299" s="47"/>
      <c r="I299" s="59"/>
      <c r="J299" s="49" t="s">
        <v>720</v>
      </c>
      <c r="L299" s="77"/>
    </row>
    <row r="300" spans="1:14" x14ac:dyDescent="0.25">
      <c r="A300" s="49" t="s">
        <v>721</v>
      </c>
      <c r="B300" s="59" t="s">
        <v>722</v>
      </c>
      <c r="C300" s="148" t="s">
        <v>723</v>
      </c>
      <c r="D300" s="148" t="s">
        <v>724</v>
      </c>
      <c r="E300" s="77"/>
      <c r="F300" s="148" t="s">
        <v>725</v>
      </c>
      <c r="H300" s="47"/>
      <c r="I300" s="59"/>
      <c r="J300" s="49" t="s">
        <v>726</v>
      </c>
      <c r="K300" s="148"/>
      <c r="L300" s="77"/>
    </row>
    <row r="301" spans="1:14" outlineLevel="1" x14ac:dyDescent="0.25">
      <c r="A301" s="49" t="s">
        <v>727</v>
      </c>
      <c r="B301" s="59" t="s">
        <v>728</v>
      </c>
      <c r="C301" s="148" t="s">
        <v>729</v>
      </c>
      <c r="H301" s="47"/>
      <c r="I301" s="59"/>
      <c r="J301" s="49" t="s">
        <v>730</v>
      </c>
      <c r="K301" s="148"/>
      <c r="L301" s="77"/>
    </row>
    <row r="302" spans="1:14" outlineLevel="1" x14ac:dyDescent="0.25">
      <c r="A302" s="49" t="s">
        <v>731</v>
      </c>
      <c r="B302" s="59" t="s">
        <v>732</v>
      </c>
      <c r="C302" s="148" t="str">
        <f>ROW('C. HTT Harmonised Glossary'!B18)&amp;" for Harmonised Glossary"</f>
        <v>18 for Harmonised Glossary</v>
      </c>
      <c r="H302" s="47"/>
      <c r="I302" s="59"/>
      <c r="J302" s="49" t="s">
        <v>733</v>
      </c>
      <c r="K302" s="148"/>
      <c r="L302" s="77"/>
    </row>
    <row r="303" spans="1:14" outlineLevel="1" x14ac:dyDescent="0.25">
      <c r="A303" s="49" t="s">
        <v>734</v>
      </c>
      <c r="B303" s="59" t="s">
        <v>735</v>
      </c>
      <c r="C303" s="148">
        <f>ROW(B65)</f>
        <v>65</v>
      </c>
      <c r="H303" s="47"/>
      <c r="I303" s="59"/>
      <c r="J303" s="148"/>
      <c r="K303" s="148"/>
      <c r="L303" s="77"/>
    </row>
    <row r="304" spans="1:14" outlineLevel="1" x14ac:dyDescent="0.25">
      <c r="A304" s="49" t="s">
        <v>736</v>
      </c>
      <c r="B304" s="59" t="s">
        <v>737</v>
      </c>
      <c r="C304" s="148">
        <f>ROW(B88)</f>
        <v>88</v>
      </c>
      <c r="H304" s="47"/>
      <c r="I304" s="59"/>
      <c r="J304" s="148"/>
      <c r="K304" s="148"/>
      <c r="L304" s="77"/>
    </row>
    <row r="305" spans="1:14" outlineLevel="1" x14ac:dyDescent="0.25">
      <c r="A305" s="49" t="s">
        <v>738</v>
      </c>
      <c r="B305" s="59" t="s">
        <v>739</v>
      </c>
      <c r="C305" s="148" t="s">
        <v>740</v>
      </c>
      <c r="E305" s="77"/>
      <c r="H305" s="47"/>
      <c r="I305" s="59"/>
      <c r="J305" s="148"/>
      <c r="K305" s="148"/>
      <c r="L305" s="77"/>
      <c r="N305" s="73"/>
    </row>
    <row r="306" spans="1:14" outlineLevel="1" x14ac:dyDescent="0.25">
      <c r="A306" s="49" t="s">
        <v>741</v>
      </c>
      <c r="B306" s="59" t="s">
        <v>742</v>
      </c>
      <c r="C306" s="148">
        <v>44</v>
      </c>
      <c r="E306" s="77"/>
      <c r="H306" s="47"/>
      <c r="I306" s="59"/>
      <c r="J306" s="148"/>
      <c r="K306" s="148"/>
      <c r="L306" s="77"/>
      <c r="N306" s="73"/>
    </row>
    <row r="307" spans="1:14" outlineLevel="1" x14ac:dyDescent="0.25">
      <c r="A307" s="49" t="s">
        <v>743</v>
      </c>
      <c r="B307" s="59" t="s">
        <v>744</v>
      </c>
      <c r="C307" s="148" t="str">
        <f ca="1">IF(ISREF(INDIRECT("'B1. HTT Mortgage Assets'!A1")),ROW('B1. HTT Mortgage Assets'!B179)&amp; " for Mortgage Assets","")</f>
        <v>179 for Mortgage Assets</v>
      </c>
      <c r="D307" s="148" t="str">
        <f ca="1">IF(ISREF(INDIRECT("'B2. HTT Public Sector Assets'!A1")),ROW('B2. HTT Public Sector Assets'!B166)&amp; " for Public Sector Assets","")</f>
        <v>166 for Public Sector Assets</v>
      </c>
      <c r="E307" s="77"/>
      <c r="F307" s="148" t="str">
        <f ca="1">IF(ISREF(INDIRECT("'B3. HTT Shipping Assets'!A1")),ROW('B3. HTT Shipping Assets'!D110)&amp; " for Shipping Assets","")</f>
        <v>110 for Shipping Assets</v>
      </c>
      <c r="H307" s="47"/>
      <c r="I307" s="59"/>
      <c r="J307" s="148"/>
      <c r="K307" s="148"/>
      <c r="L307" s="77"/>
      <c r="N307" s="73"/>
    </row>
    <row r="308" spans="1:14" outlineLevel="1" x14ac:dyDescent="0.25">
      <c r="A308" s="49" t="s">
        <v>745</v>
      </c>
      <c r="B308" s="59"/>
      <c r="E308" s="77"/>
      <c r="H308" s="47"/>
      <c r="I308" s="59"/>
      <c r="J308" s="148"/>
      <c r="K308" s="148"/>
      <c r="L308" s="77"/>
      <c r="N308" s="73"/>
    </row>
    <row r="309" spans="1:14" outlineLevel="1" x14ac:dyDescent="0.25">
      <c r="A309" s="49" t="s">
        <v>746</v>
      </c>
      <c r="E309" s="77"/>
      <c r="H309" s="47"/>
      <c r="I309" s="59"/>
      <c r="J309" s="148"/>
      <c r="K309" s="148"/>
      <c r="L309" s="77"/>
      <c r="N309" s="73"/>
    </row>
    <row r="310" spans="1:14" outlineLevel="1" x14ac:dyDescent="0.25">
      <c r="A310" s="49" t="s">
        <v>747</v>
      </c>
      <c r="H310" s="47"/>
      <c r="N310" s="73"/>
    </row>
    <row r="311" spans="1:14" ht="37.5" customHeight="1" x14ac:dyDescent="0.25">
      <c r="A311" s="56"/>
      <c r="B311" s="216" t="s">
        <v>290</v>
      </c>
      <c r="C311" s="56"/>
      <c r="D311" s="56"/>
      <c r="E311" s="56"/>
      <c r="F311" s="56"/>
      <c r="G311" s="57"/>
      <c r="H311" s="47"/>
      <c r="I311" s="53"/>
      <c r="J311" s="55"/>
      <c r="K311" s="55"/>
      <c r="L311" s="55"/>
      <c r="M311" s="55"/>
      <c r="N311" s="73"/>
    </row>
    <row r="312" spans="1:14" x14ac:dyDescent="0.25">
      <c r="A312" s="49" t="s">
        <v>748</v>
      </c>
      <c r="B312" s="66" t="s">
        <v>749</v>
      </c>
      <c r="C312" s="49">
        <v>208</v>
      </c>
      <c r="H312" s="47"/>
      <c r="I312" s="66"/>
      <c r="J312" s="148"/>
      <c r="N312" s="73"/>
    </row>
    <row r="313" spans="1:14" outlineLevel="1" x14ac:dyDescent="0.25">
      <c r="A313" s="49" t="s">
        <v>750</v>
      </c>
      <c r="B313" s="66" t="s">
        <v>751</v>
      </c>
      <c r="C313" s="49">
        <v>461.5</v>
      </c>
      <c r="H313" s="47"/>
      <c r="I313" s="66"/>
      <c r="J313" s="148"/>
      <c r="N313" s="73"/>
    </row>
    <row r="314" spans="1:14" outlineLevel="1" x14ac:dyDescent="0.25">
      <c r="A314" s="49" t="s">
        <v>752</v>
      </c>
      <c r="B314" s="66" t="s">
        <v>753</v>
      </c>
      <c r="C314" s="49" t="s">
        <v>299</v>
      </c>
      <c r="H314" s="47"/>
      <c r="I314" s="66"/>
      <c r="J314" s="148"/>
      <c r="N314" s="73"/>
    </row>
    <row r="315" spans="1:14" outlineLevel="1" x14ac:dyDescent="0.25">
      <c r="A315" s="49" t="s">
        <v>754</v>
      </c>
      <c r="B315" s="66"/>
      <c r="C315" s="148"/>
      <c r="H315" s="47"/>
      <c r="I315" s="66"/>
      <c r="J315" s="148"/>
      <c r="N315" s="73"/>
    </row>
    <row r="316" spans="1:14" outlineLevel="1" x14ac:dyDescent="0.25">
      <c r="A316" s="49" t="s">
        <v>755</v>
      </c>
      <c r="B316" s="66"/>
      <c r="C316" s="148"/>
      <c r="H316" s="47"/>
      <c r="I316" s="66"/>
      <c r="J316" s="148"/>
      <c r="N316" s="73"/>
    </row>
    <row r="317" spans="1:14" outlineLevel="1" x14ac:dyDescent="0.25">
      <c r="A317" s="49" t="s">
        <v>756</v>
      </c>
      <c r="B317" s="66"/>
      <c r="C317" s="148"/>
      <c r="H317" s="47"/>
      <c r="I317" s="66"/>
      <c r="J317" s="148"/>
      <c r="N317" s="73"/>
    </row>
    <row r="318" spans="1:14" outlineLevel="1" x14ac:dyDescent="0.25">
      <c r="A318" s="49" t="s">
        <v>757</v>
      </c>
      <c r="B318" s="66"/>
      <c r="C318" s="148"/>
      <c r="H318" s="47"/>
      <c r="I318" s="66"/>
      <c r="J318" s="148"/>
      <c r="N318" s="73"/>
    </row>
    <row r="319" spans="1:14" ht="18.75" customHeight="1" x14ac:dyDescent="0.25">
      <c r="A319" s="56"/>
      <c r="B319" s="216" t="s">
        <v>291</v>
      </c>
      <c r="C319" s="56"/>
      <c r="D319" s="56"/>
      <c r="E319" s="56"/>
      <c r="F319" s="56"/>
      <c r="G319" s="57"/>
      <c r="H319" s="47"/>
      <c r="I319" s="53"/>
      <c r="J319" s="55"/>
      <c r="K319" s="55"/>
      <c r="L319" s="55"/>
      <c r="M319" s="55"/>
      <c r="N319" s="73"/>
    </row>
    <row r="320" spans="1:14" ht="15" customHeight="1" outlineLevel="1" x14ac:dyDescent="0.25">
      <c r="A320" s="62"/>
      <c r="B320" s="63" t="s">
        <v>758</v>
      </c>
      <c r="C320" s="62"/>
      <c r="D320" s="62"/>
      <c r="E320" s="64"/>
      <c r="F320" s="65"/>
      <c r="G320" s="65"/>
      <c r="H320" s="47"/>
      <c r="L320" s="47"/>
      <c r="M320" s="47"/>
      <c r="N320" s="73"/>
    </row>
    <row r="321" spans="1:14" outlineLevel="1" x14ac:dyDescent="0.25">
      <c r="A321" s="49" t="s">
        <v>759</v>
      </c>
      <c r="B321" s="59" t="s">
        <v>760</v>
      </c>
      <c r="C321" s="59"/>
      <c r="H321" s="47"/>
      <c r="I321" s="73"/>
      <c r="J321" s="73"/>
      <c r="K321" s="73"/>
      <c r="L321" s="73"/>
      <c r="M321" s="73"/>
      <c r="N321" s="73"/>
    </row>
    <row r="322" spans="1:14" outlineLevel="1" x14ac:dyDescent="0.25">
      <c r="A322" s="49" t="s">
        <v>761</v>
      </c>
      <c r="B322" s="59" t="s">
        <v>762</v>
      </c>
      <c r="C322" s="59"/>
      <c r="H322" s="47"/>
      <c r="I322" s="73"/>
      <c r="J322" s="73"/>
      <c r="K322" s="73"/>
      <c r="L322" s="73"/>
      <c r="M322" s="73"/>
      <c r="N322" s="73"/>
    </row>
    <row r="323" spans="1:14" outlineLevel="1" x14ac:dyDescent="0.25">
      <c r="A323" s="49" t="s">
        <v>763</v>
      </c>
      <c r="B323" s="59" t="s">
        <v>764</v>
      </c>
      <c r="C323" s="59"/>
      <c r="H323" s="47"/>
      <c r="I323" s="73"/>
      <c r="J323" s="73"/>
      <c r="K323" s="73"/>
      <c r="L323" s="73"/>
      <c r="M323" s="73"/>
      <c r="N323" s="73"/>
    </row>
    <row r="324" spans="1:14" outlineLevel="1" x14ac:dyDescent="0.25">
      <c r="A324" s="49" t="s">
        <v>765</v>
      </c>
      <c r="B324" s="59" t="s">
        <v>766</v>
      </c>
      <c r="H324" s="47"/>
      <c r="I324" s="73"/>
      <c r="J324" s="73"/>
      <c r="K324" s="73"/>
      <c r="L324" s="73"/>
      <c r="M324" s="73"/>
      <c r="N324" s="73"/>
    </row>
    <row r="325" spans="1:14" outlineLevel="1" x14ac:dyDescent="0.25">
      <c r="A325" s="49" t="s">
        <v>767</v>
      </c>
      <c r="B325" s="59" t="s">
        <v>768</v>
      </c>
      <c r="H325" s="47"/>
      <c r="I325" s="73"/>
      <c r="J325" s="73"/>
      <c r="K325" s="73"/>
      <c r="L325" s="73"/>
      <c r="M325" s="73"/>
      <c r="N325" s="73"/>
    </row>
    <row r="326" spans="1:14" outlineLevel="1" x14ac:dyDescent="0.25">
      <c r="A326" s="49" t="s">
        <v>769</v>
      </c>
      <c r="B326" s="59" t="s">
        <v>770</v>
      </c>
      <c r="H326" s="47"/>
      <c r="I326" s="73"/>
      <c r="J326" s="73"/>
      <c r="K326" s="73"/>
      <c r="L326" s="73"/>
      <c r="M326" s="73"/>
      <c r="N326" s="73"/>
    </row>
    <row r="327" spans="1:14" outlineLevel="1" x14ac:dyDescent="0.25">
      <c r="A327" s="49" t="s">
        <v>771</v>
      </c>
      <c r="B327" s="59" t="s">
        <v>772</v>
      </c>
      <c r="H327" s="47"/>
      <c r="I327" s="73"/>
      <c r="J327" s="73"/>
      <c r="K327" s="73"/>
      <c r="L327" s="73"/>
      <c r="M327" s="73"/>
      <c r="N327" s="73"/>
    </row>
    <row r="328" spans="1:14" outlineLevel="1" x14ac:dyDescent="0.25">
      <c r="A328" s="49" t="s">
        <v>773</v>
      </c>
      <c r="B328" s="59" t="s">
        <v>774</v>
      </c>
      <c r="H328" s="47"/>
      <c r="I328" s="73"/>
      <c r="J328" s="73"/>
      <c r="K328" s="73"/>
      <c r="L328" s="73"/>
      <c r="M328" s="73"/>
      <c r="N328" s="73"/>
    </row>
    <row r="329" spans="1:14" outlineLevel="1" x14ac:dyDescent="0.25">
      <c r="A329" s="49" t="s">
        <v>775</v>
      </c>
      <c r="B329" s="59" t="s">
        <v>776</v>
      </c>
      <c r="H329" s="47"/>
      <c r="I329" s="73"/>
      <c r="J329" s="73"/>
      <c r="K329" s="73"/>
      <c r="L329" s="73"/>
      <c r="M329" s="73"/>
      <c r="N329" s="73"/>
    </row>
    <row r="330" spans="1:14" outlineLevel="1" x14ac:dyDescent="0.25">
      <c r="A330" s="49" t="s">
        <v>777</v>
      </c>
      <c r="B330" s="72" t="s">
        <v>778</v>
      </c>
      <c r="H330" s="47"/>
      <c r="I330" s="73"/>
      <c r="J330" s="73"/>
      <c r="K330" s="73"/>
      <c r="L330" s="73"/>
      <c r="M330" s="73"/>
      <c r="N330" s="73"/>
    </row>
    <row r="331" spans="1:14" outlineLevel="1" x14ac:dyDescent="0.25">
      <c r="A331" s="49" t="s">
        <v>779</v>
      </c>
      <c r="B331" s="72" t="s">
        <v>778</v>
      </c>
      <c r="H331" s="47"/>
      <c r="I331" s="73"/>
      <c r="J331" s="73"/>
      <c r="K331" s="73"/>
      <c r="L331" s="73"/>
      <c r="M331" s="73"/>
      <c r="N331" s="73"/>
    </row>
    <row r="332" spans="1:14" outlineLevel="1" x14ac:dyDescent="0.25">
      <c r="A332" s="49" t="s">
        <v>780</v>
      </c>
      <c r="B332" s="72" t="s">
        <v>778</v>
      </c>
      <c r="H332" s="47"/>
      <c r="I332" s="73"/>
      <c r="J332" s="73"/>
      <c r="K332" s="73"/>
      <c r="L332" s="73"/>
      <c r="M332" s="73"/>
      <c r="N332" s="73"/>
    </row>
    <row r="333" spans="1:14" outlineLevel="1" x14ac:dyDescent="0.25">
      <c r="A333" s="49" t="s">
        <v>781</v>
      </c>
      <c r="B333" s="72" t="s">
        <v>778</v>
      </c>
      <c r="H333" s="47"/>
      <c r="I333" s="73"/>
      <c r="J333" s="73"/>
      <c r="K333" s="73"/>
      <c r="L333" s="73"/>
      <c r="M333" s="73"/>
      <c r="N333" s="73"/>
    </row>
    <row r="334" spans="1:14" outlineLevel="1" x14ac:dyDescent="0.25">
      <c r="A334" s="49" t="s">
        <v>782</v>
      </c>
      <c r="B334" s="72" t="s">
        <v>778</v>
      </c>
      <c r="H334" s="47"/>
      <c r="I334" s="73"/>
      <c r="J334" s="73"/>
      <c r="K334" s="73"/>
      <c r="L334" s="73"/>
      <c r="M334" s="73"/>
      <c r="N334" s="73"/>
    </row>
    <row r="335" spans="1:14" outlineLevel="1" x14ac:dyDescent="0.25">
      <c r="A335" s="49" t="s">
        <v>783</v>
      </c>
      <c r="B335" s="72" t="s">
        <v>778</v>
      </c>
      <c r="H335" s="47"/>
      <c r="I335" s="73"/>
      <c r="J335" s="73"/>
      <c r="K335" s="73"/>
      <c r="L335" s="73"/>
      <c r="M335" s="73"/>
      <c r="N335" s="73"/>
    </row>
    <row r="336" spans="1:14" outlineLevel="1" x14ac:dyDescent="0.25">
      <c r="A336" s="49" t="s">
        <v>784</v>
      </c>
      <c r="B336" s="72" t="s">
        <v>778</v>
      </c>
      <c r="H336" s="47"/>
      <c r="I336" s="73"/>
      <c r="J336" s="73"/>
      <c r="K336" s="73"/>
      <c r="L336" s="73"/>
      <c r="M336" s="73"/>
      <c r="N336" s="73"/>
    </row>
    <row r="337" spans="1:14" outlineLevel="1" x14ac:dyDescent="0.25">
      <c r="A337" s="49" t="s">
        <v>785</v>
      </c>
      <c r="B337" s="72" t="s">
        <v>778</v>
      </c>
      <c r="H337" s="47"/>
      <c r="I337" s="73"/>
      <c r="J337" s="73"/>
      <c r="K337" s="73"/>
      <c r="L337" s="73"/>
      <c r="M337" s="73"/>
      <c r="N337" s="73"/>
    </row>
    <row r="338" spans="1:14" outlineLevel="1" x14ac:dyDescent="0.25">
      <c r="A338" s="49" t="s">
        <v>786</v>
      </c>
      <c r="B338" s="72" t="s">
        <v>778</v>
      </c>
      <c r="H338" s="47"/>
      <c r="I338" s="73"/>
      <c r="J338" s="73"/>
      <c r="K338" s="73"/>
      <c r="L338" s="73"/>
      <c r="M338" s="73"/>
      <c r="N338" s="73"/>
    </row>
    <row r="339" spans="1:14" outlineLevel="1" x14ac:dyDescent="0.25">
      <c r="A339" s="49" t="s">
        <v>787</v>
      </c>
      <c r="B339" s="72" t="s">
        <v>778</v>
      </c>
      <c r="H339" s="47"/>
      <c r="I339" s="73"/>
      <c r="J339" s="73"/>
      <c r="K339" s="73"/>
      <c r="L339" s="73"/>
      <c r="M339" s="73"/>
      <c r="N339" s="73"/>
    </row>
    <row r="340" spans="1:14" outlineLevel="1" x14ac:dyDescent="0.25">
      <c r="A340" s="49" t="s">
        <v>788</v>
      </c>
      <c r="B340" s="72" t="s">
        <v>778</v>
      </c>
      <c r="H340" s="47"/>
      <c r="I340" s="73"/>
      <c r="J340" s="73"/>
      <c r="K340" s="73"/>
      <c r="L340" s="73"/>
      <c r="M340" s="73"/>
      <c r="N340" s="73"/>
    </row>
    <row r="341" spans="1:14" outlineLevel="1" x14ac:dyDescent="0.25">
      <c r="A341" s="49" t="s">
        <v>789</v>
      </c>
      <c r="B341" s="72" t="s">
        <v>778</v>
      </c>
      <c r="H341" s="47"/>
      <c r="I341" s="73"/>
      <c r="J341" s="73"/>
      <c r="K341" s="73"/>
      <c r="L341" s="73"/>
      <c r="M341" s="73"/>
      <c r="N341" s="73"/>
    </row>
    <row r="342" spans="1:14" outlineLevel="1" x14ac:dyDescent="0.25">
      <c r="A342" s="49" t="s">
        <v>790</v>
      </c>
      <c r="B342" s="72" t="s">
        <v>778</v>
      </c>
      <c r="H342" s="47"/>
      <c r="I342" s="73"/>
      <c r="J342" s="73"/>
      <c r="K342" s="73"/>
      <c r="L342" s="73"/>
      <c r="M342" s="73"/>
      <c r="N342" s="73"/>
    </row>
    <row r="343" spans="1:14" outlineLevel="1" x14ac:dyDescent="0.25">
      <c r="A343" s="49" t="s">
        <v>791</v>
      </c>
      <c r="B343" s="72" t="s">
        <v>778</v>
      </c>
      <c r="H343" s="47"/>
      <c r="I343" s="73"/>
      <c r="J343" s="73"/>
      <c r="K343" s="73"/>
      <c r="L343" s="73"/>
      <c r="M343" s="73"/>
      <c r="N343" s="73"/>
    </row>
    <row r="344" spans="1:14" outlineLevel="1" x14ac:dyDescent="0.25">
      <c r="A344" s="49" t="s">
        <v>792</v>
      </c>
      <c r="B344" s="72" t="s">
        <v>778</v>
      </c>
      <c r="H344" s="47"/>
      <c r="I344" s="73"/>
      <c r="J344" s="73"/>
      <c r="K344" s="73"/>
      <c r="L344" s="73"/>
      <c r="M344" s="73"/>
      <c r="N344" s="73"/>
    </row>
    <row r="345" spans="1:14" outlineLevel="1" x14ac:dyDescent="0.25">
      <c r="A345" s="49" t="s">
        <v>793</v>
      </c>
      <c r="B345" s="72" t="s">
        <v>778</v>
      </c>
      <c r="H345" s="47"/>
      <c r="I345" s="73"/>
      <c r="J345" s="73"/>
      <c r="K345" s="73"/>
      <c r="L345" s="73"/>
      <c r="M345" s="73"/>
      <c r="N345" s="73"/>
    </row>
    <row r="346" spans="1:14" outlineLevel="1" x14ac:dyDescent="0.25">
      <c r="A346" s="49" t="s">
        <v>794</v>
      </c>
      <c r="B346" s="72" t="s">
        <v>778</v>
      </c>
      <c r="H346" s="47"/>
      <c r="I346" s="73"/>
      <c r="J346" s="73"/>
      <c r="K346" s="73"/>
      <c r="L346" s="73"/>
      <c r="M346" s="73"/>
      <c r="N346" s="73"/>
    </row>
    <row r="347" spans="1:14" outlineLevel="1" x14ac:dyDescent="0.25">
      <c r="A347" s="49" t="s">
        <v>795</v>
      </c>
      <c r="B347" s="72" t="s">
        <v>778</v>
      </c>
      <c r="H347" s="47"/>
      <c r="I347" s="73"/>
      <c r="J347" s="73"/>
      <c r="K347" s="73"/>
      <c r="L347" s="73"/>
      <c r="M347" s="73"/>
      <c r="N347" s="73"/>
    </row>
    <row r="348" spans="1:14" outlineLevel="1" x14ac:dyDescent="0.25">
      <c r="A348" s="49" t="s">
        <v>796</v>
      </c>
      <c r="B348" s="72" t="s">
        <v>778</v>
      </c>
      <c r="H348" s="47"/>
      <c r="I348" s="73"/>
      <c r="J348" s="73"/>
      <c r="K348" s="73"/>
      <c r="L348" s="73"/>
      <c r="M348" s="73"/>
      <c r="N348" s="73"/>
    </row>
    <row r="349" spans="1:14" outlineLevel="1" x14ac:dyDescent="0.25">
      <c r="A349" s="49" t="s">
        <v>797</v>
      </c>
      <c r="B349" s="72" t="s">
        <v>778</v>
      </c>
      <c r="H349" s="47"/>
      <c r="I349" s="73"/>
      <c r="J349" s="73"/>
      <c r="K349" s="73"/>
      <c r="L349" s="73"/>
      <c r="M349" s="73"/>
      <c r="N349" s="73"/>
    </row>
    <row r="350" spans="1:14" outlineLevel="1" x14ac:dyDescent="0.25">
      <c r="A350" s="49" t="s">
        <v>798</v>
      </c>
      <c r="B350" s="72" t="s">
        <v>778</v>
      </c>
      <c r="H350" s="47"/>
      <c r="I350" s="73"/>
      <c r="J350" s="73"/>
      <c r="K350" s="73"/>
      <c r="L350" s="73"/>
      <c r="M350" s="73"/>
      <c r="N350" s="73"/>
    </row>
    <row r="351" spans="1:14" outlineLevel="1" x14ac:dyDescent="0.25">
      <c r="A351" s="49" t="s">
        <v>799</v>
      </c>
      <c r="B351" s="72" t="s">
        <v>778</v>
      </c>
      <c r="H351" s="47"/>
      <c r="I351" s="73"/>
      <c r="J351" s="73"/>
      <c r="K351" s="73"/>
      <c r="L351" s="73"/>
      <c r="M351" s="73"/>
      <c r="N351" s="73"/>
    </row>
    <row r="352" spans="1:14" outlineLevel="1" x14ac:dyDescent="0.25">
      <c r="A352" s="49" t="s">
        <v>800</v>
      </c>
      <c r="B352" s="72" t="s">
        <v>778</v>
      </c>
      <c r="H352" s="47"/>
      <c r="I352" s="73"/>
      <c r="J352" s="73"/>
      <c r="K352" s="73"/>
      <c r="L352" s="73"/>
      <c r="M352" s="73"/>
      <c r="N352" s="73"/>
    </row>
    <row r="353" spans="1:14" outlineLevel="1" x14ac:dyDescent="0.25">
      <c r="A353" s="49" t="s">
        <v>801</v>
      </c>
      <c r="B353" s="72" t="s">
        <v>778</v>
      </c>
      <c r="H353" s="47"/>
      <c r="I353" s="73"/>
      <c r="J353" s="73"/>
      <c r="K353" s="73"/>
      <c r="L353" s="73"/>
      <c r="M353" s="73"/>
      <c r="N353" s="73"/>
    </row>
    <row r="354" spans="1:14" outlineLevel="1" x14ac:dyDescent="0.25">
      <c r="A354" s="49" t="s">
        <v>802</v>
      </c>
      <c r="B354" s="72" t="s">
        <v>778</v>
      </c>
      <c r="H354" s="47"/>
      <c r="I354" s="73"/>
      <c r="J354" s="73"/>
      <c r="K354" s="73"/>
      <c r="L354" s="73"/>
      <c r="M354" s="73"/>
      <c r="N354" s="73"/>
    </row>
    <row r="355" spans="1:14" outlineLevel="1" x14ac:dyDescent="0.25">
      <c r="A355" s="49" t="s">
        <v>803</v>
      </c>
      <c r="B355" s="72" t="s">
        <v>778</v>
      </c>
      <c r="H355" s="47"/>
      <c r="I355" s="73"/>
      <c r="J355" s="73"/>
      <c r="K355" s="73"/>
      <c r="L355" s="73"/>
      <c r="M355" s="73"/>
      <c r="N355" s="73"/>
    </row>
    <row r="356" spans="1:14" outlineLevel="1" x14ac:dyDescent="0.25">
      <c r="A356" s="49" t="s">
        <v>804</v>
      </c>
      <c r="B356" s="72" t="s">
        <v>778</v>
      </c>
      <c r="H356" s="47"/>
      <c r="I356" s="73"/>
      <c r="J356" s="73"/>
      <c r="K356" s="73"/>
      <c r="L356" s="73"/>
      <c r="M356" s="73"/>
      <c r="N356" s="73"/>
    </row>
    <row r="357" spans="1:14" outlineLevel="1" x14ac:dyDescent="0.25">
      <c r="A357" s="49" t="s">
        <v>805</v>
      </c>
      <c r="B357" s="72" t="s">
        <v>778</v>
      </c>
      <c r="H357" s="47"/>
      <c r="I357" s="73"/>
      <c r="J357" s="73"/>
      <c r="K357" s="73"/>
      <c r="L357" s="73"/>
      <c r="M357" s="73"/>
      <c r="N357" s="73"/>
    </row>
    <row r="358" spans="1:14" outlineLevel="1" x14ac:dyDescent="0.25">
      <c r="A358" s="49" t="s">
        <v>806</v>
      </c>
      <c r="B358" s="72" t="s">
        <v>778</v>
      </c>
      <c r="H358" s="47"/>
      <c r="I358" s="73"/>
      <c r="J358" s="73"/>
      <c r="K358" s="73"/>
      <c r="L358" s="73"/>
      <c r="M358" s="73"/>
      <c r="N358" s="73"/>
    </row>
    <row r="359" spans="1:14" outlineLevel="1" x14ac:dyDescent="0.25">
      <c r="A359" s="49" t="s">
        <v>807</v>
      </c>
      <c r="B359" s="72" t="s">
        <v>778</v>
      </c>
      <c r="H359" s="47"/>
      <c r="I359" s="73"/>
      <c r="J359" s="73"/>
      <c r="K359" s="73"/>
      <c r="L359" s="73"/>
      <c r="M359" s="73"/>
      <c r="N359" s="73"/>
    </row>
    <row r="360" spans="1:14" outlineLevel="1" x14ac:dyDescent="0.25">
      <c r="A360" s="49" t="s">
        <v>808</v>
      </c>
      <c r="B360" s="72" t="s">
        <v>778</v>
      </c>
      <c r="H360" s="47"/>
      <c r="I360" s="73"/>
      <c r="J360" s="73"/>
      <c r="K360" s="73"/>
      <c r="L360" s="73"/>
      <c r="M360" s="73"/>
      <c r="N360" s="73"/>
    </row>
    <row r="361" spans="1:14" outlineLevel="1" x14ac:dyDescent="0.25">
      <c r="A361" s="49" t="s">
        <v>809</v>
      </c>
      <c r="B361" s="72" t="s">
        <v>778</v>
      </c>
      <c r="H361" s="47"/>
      <c r="I361" s="73"/>
      <c r="J361" s="73"/>
      <c r="K361" s="73"/>
      <c r="L361" s="73"/>
      <c r="M361" s="73"/>
      <c r="N361" s="73"/>
    </row>
    <row r="362" spans="1:14" outlineLevel="1" x14ac:dyDescent="0.25">
      <c r="A362" s="49" t="s">
        <v>810</v>
      </c>
      <c r="B362" s="72" t="s">
        <v>778</v>
      </c>
      <c r="H362" s="47"/>
      <c r="I362" s="73"/>
      <c r="J362" s="73"/>
      <c r="K362" s="73"/>
      <c r="L362" s="73"/>
      <c r="M362" s="73"/>
      <c r="N362" s="73"/>
    </row>
    <row r="363" spans="1:14" outlineLevel="1" x14ac:dyDescent="0.25">
      <c r="A363" s="49" t="s">
        <v>811</v>
      </c>
      <c r="B363" s="72" t="s">
        <v>778</v>
      </c>
      <c r="H363" s="47"/>
      <c r="I363" s="73"/>
      <c r="J363" s="73"/>
      <c r="K363" s="73"/>
      <c r="L363" s="73"/>
      <c r="M363" s="73"/>
      <c r="N363" s="73"/>
    </row>
    <row r="364" spans="1:14" outlineLevel="1" x14ac:dyDescent="0.25">
      <c r="A364" s="49" t="s">
        <v>812</v>
      </c>
      <c r="B364" s="72" t="s">
        <v>778</v>
      </c>
      <c r="H364" s="47"/>
      <c r="I364" s="73"/>
      <c r="J364" s="73"/>
      <c r="K364" s="73"/>
      <c r="L364" s="73"/>
      <c r="M364" s="73"/>
      <c r="N364" s="73"/>
    </row>
    <row r="365" spans="1:14" outlineLevel="1" x14ac:dyDescent="0.25">
      <c r="A365" s="49" t="s">
        <v>813</v>
      </c>
      <c r="B365" s="72" t="s">
        <v>778</v>
      </c>
      <c r="H365" s="47"/>
      <c r="I365" s="73"/>
      <c r="J365" s="73"/>
      <c r="K365" s="73"/>
      <c r="L365" s="73"/>
      <c r="M365" s="73"/>
      <c r="N365" s="73"/>
    </row>
    <row r="366" spans="1:14" x14ac:dyDescent="0.25">
      <c r="H366" s="47"/>
      <c r="I366" s="73"/>
      <c r="J366" s="73"/>
      <c r="K366" s="73"/>
      <c r="L366" s="73"/>
      <c r="M366" s="73"/>
      <c r="N366" s="73"/>
    </row>
    <row r="367" spans="1:14" x14ac:dyDescent="0.25">
      <c r="H367" s="47"/>
      <c r="I367" s="73"/>
      <c r="J367" s="73"/>
      <c r="K367" s="73"/>
      <c r="L367" s="73"/>
      <c r="M367" s="73"/>
      <c r="N367" s="73"/>
    </row>
    <row r="368" spans="1:14" x14ac:dyDescent="0.25">
      <c r="H368" s="47"/>
      <c r="I368" s="73"/>
      <c r="J368" s="73"/>
      <c r="K368" s="73"/>
      <c r="L368" s="73"/>
      <c r="M368" s="73"/>
      <c r="N368" s="73"/>
    </row>
    <row r="369" spans="8:8" s="73" customFormat="1" x14ac:dyDescent="0.25">
      <c r="H369" s="47"/>
    </row>
    <row r="370" spans="8:8" s="73" customFormat="1" x14ac:dyDescent="0.25">
      <c r="H370" s="47"/>
    </row>
    <row r="371" spans="8:8" s="73" customFormat="1" x14ac:dyDescent="0.25">
      <c r="H371" s="47"/>
    </row>
    <row r="372" spans="8:8" s="73" customFormat="1" x14ac:dyDescent="0.25">
      <c r="H372" s="47"/>
    </row>
    <row r="373" spans="8:8" s="73" customFormat="1" x14ac:dyDescent="0.25">
      <c r="H373" s="47"/>
    </row>
    <row r="374" spans="8:8" s="73" customFormat="1" x14ac:dyDescent="0.25">
      <c r="H374" s="47"/>
    </row>
    <row r="375" spans="8:8" s="73" customFormat="1" x14ac:dyDescent="0.25">
      <c r="H375" s="47"/>
    </row>
    <row r="376" spans="8:8" s="73" customFormat="1" x14ac:dyDescent="0.25">
      <c r="H376" s="47"/>
    </row>
    <row r="377" spans="8:8" s="73" customFormat="1" x14ac:dyDescent="0.25">
      <c r="H377" s="47"/>
    </row>
    <row r="378" spans="8:8" s="73" customFormat="1" x14ac:dyDescent="0.25">
      <c r="H378" s="47"/>
    </row>
    <row r="379" spans="8:8" s="73" customFormat="1" x14ac:dyDescent="0.25">
      <c r="H379" s="47"/>
    </row>
    <row r="380" spans="8:8" s="73" customFormat="1" x14ac:dyDescent="0.25">
      <c r="H380" s="47"/>
    </row>
    <row r="381" spans="8:8" s="73" customFormat="1" x14ac:dyDescent="0.25">
      <c r="H381" s="47"/>
    </row>
    <row r="382" spans="8:8" s="73" customFormat="1" x14ac:dyDescent="0.25">
      <c r="H382" s="47"/>
    </row>
    <row r="383" spans="8:8" s="73" customFormat="1" x14ac:dyDescent="0.25">
      <c r="H383" s="47"/>
    </row>
    <row r="384" spans="8:8" s="73" customFormat="1" x14ac:dyDescent="0.25">
      <c r="H384" s="47"/>
    </row>
    <row r="385" spans="8:8" s="73" customFormat="1" x14ac:dyDescent="0.25">
      <c r="H385" s="47"/>
    </row>
    <row r="386" spans="8:8" s="73" customFormat="1" x14ac:dyDescent="0.25">
      <c r="H386" s="47"/>
    </row>
    <row r="387" spans="8:8" s="73" customFormat="1" x14ac:dyDescent="0.25">
      <c r="H387" s="47"/>
    </row>
    <row r="388" spans="8:8" s="73" customFormat="1" x14ac:dyDescent="0.25">
      <c r="H388" s="47"/>
    </row>
    <row r="389" spans="8:8" s="73" customFormat="1" x14ac:dyDescent="0.25">
      <c r="H389" s="47"/>
    </row>
    <row r="390" spans="8:8" s="73" customFormat="1" x14ac:dyDescent="0.25">
      <c r="H390" s="47"/>
    </row>
    <row r="391" spans="8:8" s="73" customFormat="1" x14ac:dyDescent="0.25">
      <c r="H391" s="47"/>
    </row>
    <row r="392" spans="8:8" s="73" customFormat="1" x14ac:dyDescent="0.25">
      <c r="H392" s="47"/>
    </row>
    <row r="393" spans="8:8" s="73" customFormat="1" x14ac:dyDescent="0.25">
      <c r="H393" s="47"/>
    </row>
    <row r="394" spans="8:8" s="73" customFormat="1" x14ac:dyDescent="0.25">
      <c r="H394" s="47"/>
    </row>
    <row r="395" spans="8:8" s="73" customFormat="1" x14ac:dyDescent="0.25">
      <c r="H395" s="47"/>
    </row>
    <row r="396" spans="8:8" s="73" customFormat="1" x14ac:dyDescent="0.25">
      <c r="H396" s="47"/>
    </row>
    <row r="397" spans="8:8" s="73" customFormat="1" x14ac:dyDescent="0.25">
      <c r="H397" s="47"/>
    </row>
    <row r="398" spans="8:8" s="73" customFormat="1" x14ac:dyDescent="0.25">
      <c r="H398" s="47"/>
    </row>
    <row r="399" spans="8:8" s="73" customFormat="1" x14ac:dyDescent="0.25">
      <c r="H399" s="47"/>
    </row>
    <row r="400" spans="8:8" s="73" customFormat="1" x14ac:dyDescent="0.25">
      <c r="H400" s="47"/>
    </row>
    <row r="401" spans="8:8" s="73" customFormat="1" x14ac:dyDescent="0.25">
      <c r="H401" s="47"/>
    </row>
    <row r="402" spans="8:8" s="73" customFormat="1" x14ac:dyDescent="0.25">
      <c r="H402" s="47"/>
    </row>
    <row r="403" spans="8:8" s="73" customFormat="1" x14ac:dyDescent="0.25">
      <c r="H403" s="47"/>
    </row>
    <row r="404" spans="8:8" s="73" customFormat="1" x14ac:dyDescent="0.25">
      <c r="H404" s="47"/>
    </row>
    <row r="405" spans="8:8" s="73" customFormat="1" x14ac:dyDescent="0.25">
      <c r="H405" s="47"/>
    </row>
    <row r="406" spans="8:8" s="73" customFormat="1" x14ac:dyDescent="0.25">
      <c r="H406" s="47"/>
    </row>
    <row r="407" spans="8:8" s="73" customFormat="1" x14ac:dyDescent="0.25">
      <c r="H407" s="47"/>
    </row>
    <row r="408" spans="8:8" s="73" customFormat="1" x14ac:dyDescent="0.25">
      <c r="H408" s="47"/>
    </row>
    <row r="409" spans="8:8" s="73" customFormat="1" x14ac:dyDescent="0.25">
      <c r="H409" s="47"/>
    </row>
    <row r="410" spans="8:8" s="73" customFormat="1" x14ac:dyDescent="0.25">
      <c r="H410" s="47"/>
    </row>
    <row r="411" spans="8:8" s="73" customFormat="1" x14ac:dyDescent="0.25">
      <c r="H411" s="47"/>
    </row>
    <row r="412" spans="8:8" s="73" customFormat="1" x14ac:dyDescent="0.25">
      <c r="H412" s="47"/>
    </row>
    <row r="413" spans="8:8" s="73" customFormat="1" x14ac:dyDescent="0.25">
      <c r="H413" s="47"/>
    </row>
  </sheetData>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3CB1C7D3-D0E5-43DB-A7E0-C1C6DD7D7D4D}"/>
    <hyperlink ref="C246" r:id="rId6" xr:uid="{33550147-5D1D-4891-A938-D2D01F89DD70}"/>
  </hyperlinks>
  <pageMargins left="0.70866141732283472" right="0.70866141732283472" top="0.74803149606299213" bottom="0.74803149606299213" header="0.31496062992125978" footer="0.31496062992125978"/>
  <pageSetup paperSize="9" fitToHeight="0" orientation="landscape" r:id="rId7"/>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600" sqref="C600:G601"/>
    </sheetView>
  </sheetViews>
  <sheetFormatPr baseColWidth="10" defaultColWidth="8.85546875" defaultRowHeight="15" outlineLevelRow="1" x14ac:dyDescent="0.25"/>
  <cols>
    <col min="1" max="1" width="13.85546875" style="49" customWidth="1"/>
    <col min="2" max="2" width="62.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3" customWidth="1"/>
    <col min="9" max="16384" width="8.85546875" style="73"/>
  </cols>
  <sheetData>
    <row r="1" spans="1:7" ht="31.5" customHeight="1" x14ac:dyDescent="0.25">
      <c r="A1" s="46" t="s">
        <v>814</v>
      </c>
      <c r="B1" s="220"/>
      <c r="C1" s="136"/>
      <c r="D1" s="136"/>
      <c r="E1" s="136"/>
      <c r="F1" s="221" t="s">
        <v>280</v>
      </c>
      <c r="G1" s="138"/>
    </row>
    <row r="2" spans="1:7" ht="15.75" customHeight="1" thickBot="1" x14ac:dyDescent="0.3">
      <c r="A2" s="47"/>
      <c r="B2" s="136"/>
      <c r="C2" s="136"/>
      <c r="D2" s="136"/>
      <c r="E2" s="136"/>
      <c r="F2" s="136"/>
      <c r="G2" s="138"/>
    </row>
    <row r="3" spans="1:7" ht="19.5" customHeight="1" thickBot="1" x14ac:dyDescent="0.3">
      <c r="A3" s="50"/>
      <c r="B3" s="223" t="s">
        <v>281</v>
      </c>
      <c r="C3" s="407" t="s">
        <v>282</v>
      </c>
      <c r="D3" s="224"/>
      <c r="E3" s="224"/>
      <c r="F3" s="136"/>
      <c r="G3" s="224"/>
    </row>
    <row r="4" spans="1:7" ht="15.75" customHeight="1" thickBot="1" x14ac:dyDescent="0.3">
      <c r="B4" s="138"/>
      <c r="C4" s="138"/>
      <c r="D4" s="138"/>
      <c r="E4" s="138"/>
      <c r="F4" s="138"/>
      <c r="G4" s="138"/>
    </row>
    <row r="5" spans="1:7" ht="18.75" customHeight="1" x14ac:dyDescent="0.25">
      <c r="A5" s="53"/>
      <c r="B5" s="225" t="s">
        <v>815</v>
      </c>
      <c r="C5" s="226"/>
      <c r="D5" s="138"/>
      <c r="E5" s="115"/>
      <c r="F5" s="115"/>
      <c r="G5" s="138"/>
    </row>
    <row r="6" spans="1:7" x14ac:dyDescent="0.25">
      <c r="B6" s="228" t="s">
        <v>816</v>
      </c>
      <c r="C6" s="138"/>
      <c r="D6" s="138"/>
      <c r="E6" s="138"/>
      <c r="F6" s="138"/>
      <c r="G6" s="138"/>
    </row>
    <row r="7" spans="1:7" x14ac:dyDescent="0.25">
      <c r="B7" s="227" t="s">
        <v>817</v>
      </c>
      <c r="C7" s="138"/>
      <c r="D7" s="138"/>
      <c r="E7" s="138"/>
      <c r="F7" s="138"/>
      <c r="G7" s="138"/>
    </row>
    <row r="8" spans="1:7" ht="15.75" customHeight="1" thickBot="1" x14ac:dyDescent="0.3">
      <c r="B8" s="229" t="s">
        <v>818</v>
      </c>
      <c r="C8" s="138"/>
      <c r="D8" s="138"/>
      <c r="E8" s="138"/>
      <c r="F8" s="138"/>
      <c r="G8" s="138"/>
    </row>
    <row r="9" spans="1:7" x14ac:dyDescent="0.25">
      <c r="B9" s="230"/>
      <c r="C9" s="138"/>
      <c r="D9" s="138"/>
      <c r="E9" s="138"/>
      <c r="F9" s="138"/>
      <c r="G9" s="138"/>
    </row>
    <row r="10" spans="1:7" ht="37.5" customHeight="1" x14ac:dyDescent="0.25">
      <c r="A10" s="216" t="s">
        <v>292</v>
      </c>
      <c r="B10" s="231" t="s">
        <v>816</v>
      </c>
      <c r="C10" s="232"/>
      <c r="D10" s="232"/>
      <c r="E10" s="232"/>
      <c r="F10" s="232"/>
      <c r="G10" s="233"/>
    </row>
    <row r="11" spans="1:7" ht="15" customHeight="1" x14ac:dyDescent="0.25">
      <c r="A11" s="62"/>
      <c r="B11" s="237" t="s">
        <v>819</v>
      </c>
      <c r="C11" s="238" t="s">
        <v>332</v>
      </c>
      <c r="D11" s="238"/>
      <c r="E11" s="238"/>
      <c r="F11" s="240" t="s">
        <v>820</v>
      </c>
      <c r="G11" s="240"/>
    </row>
    <row r="12" spans="1:7" x14ac:dyDescent="0.25">
      <c r="A12" s="49" t="s">
        <v>821</v>
      </c>
      <c r="B12" s="218" t="s">
        <v>822</v>
      </c>
      <c r="C12" s="409">
        <v>6123.5263695350022</v>
      </c>
      <c r="D12" s="412"/>
      <c r="E12" s="412"/>
      <c r="F12" s="357">
        <f>IF($C$15=0,"",IF(C12="[for completion]","",C12/$C$15))</f>
        <v>0.34366129757905978</v>
      </c>
      <c r="G12" s="138"/>
    </row>
    <row r="13" spans="1:7" x14ac:dyDescent="0.25">
      <c r="A13" s="49" t="s">
        <v>823</v>
      </c>
      <c r="B13" s="218" t="s">
        <v>824</v>
      </c>
      <c r="C13" s="409">
        <v>11694.966468246001</v>
      </c>
      <c r="D13" s="412"/>
      <c r="E13" s="412"/>
      <c r="F13" s="357">
        <f>IF($C$15=0,"",IF(C13="[for completion]","",C13/$C$15))</f>
        <v>0.65633870242094028</v>
      </c>
      <c r="G13" s="138"/>
    </row>
    <row r="14" spans="1:7" x14ac:dyDescent="0.25">
      <c r="A14" s="49" t="s">
        <v>825</v>
      </c>
      <c r="B14" s="218" t="s">
        <v>370</v>
      </c>
      <c r="C14" s="409" t="s">
        <v>299</v>
      </c>
      <c r="D14" s="412"/>
      <c r="E14" s="412"/>
      <c r="F14" s="357" t="str">
        <f>IF($C$15=0,"",IF(C14="[for completion]","",C14/$C$15))</f>
        <v/>
      </c>
      <c r="G14" s="138"/>
    </row>
    <row r="15" spans="1:7" x14ac:dyDescent="0.25">
      <c r="A15" s="49" t="s">
        <v>826</v>
      </c>
      <c r="B15" s="267" t="s">
        <v>372</v>
      </c>
      <c r="C15" s="409">
        <f>SUM(C12:C14)</f>
        <v>17818.492837781003</v>
      </c>
      <c r="D15" s="412"/>
      <c r="E15" s="412"/>
      <c r="F15" s="410">
        <f>SUM(F12:F14)</f>
        <v>1</v>
      </c>
      <c r="G15" s="138"/>
    </row>
    <row r="16" spans="1:7" outlineLevel="1" x14ac:dyDescent="0.25">
      <c r="A16" s="49" t="s">
        <v>827</v>
      </c>
      <c r="B16" s="120" t="s">
        <v>828</v>
      </c>
      <c r="C16" s="409">
        <v>5856.9309564650011</v>
      </c>
      <c r="D16" s="412"/>
      <c r="E16" s="412"/>
      <c r="F16" s="357">
        <f t="shared" ref="F16:F26" si="0">IF($C$15=0,"",IF(C16="[for completion]","",C16/$C$15))</f>
        <v>0.32869957127049498</v>
      </c>
      <c r="G16" s="138"/>
    </row>
    <row r="17" spans="1:7" outlineLevel="1" x14ac:dyDescent="0.25">
      <c r="A17" s="49" t="s">
        <v>829</v>
      </c>
      <c r="B17" s="120" t="s">
        <v>830</v>
      </c>
      <c r="C17" s="242"/>
      <c r="D17" s="138"/>
      <c r="E17" s="138"/>
      <c r="F17" s="246">
        <f t="shared" si="0"/>
        <v>0</v>
      </c>
      <c r="G17" s="138"/>
    </row>
    <row r="18" spans="1:7" outlineLevel="1" x14ac:dyDescent="0.25">
      <c r="A18" s="49" t="s">
        <v>831</v>
      </c>
      <c r="B18" s="120" t="s">
        <v>374</v>
      </c>
      <c r="C18" s="242"/>
      <c r="D18" s="138"/>
      <c r="E18" s="138"/>
      <c r="F18" s="246">
        <f t="shared" si="0"/>
        <v>0</v>
      </c>
      <c r="G18" s="138"/>
    </row>
    <row r="19" spans="1:7" outlineLevel="1" x14ac:dyDescent="0.25">
      <c r="A19" s="49" t="s">
        <v>832</v>
      </c>
      <c r="B19" s="120" t="s">
        <v>374</v>
      </c>
      <c r="C19" s="242"/>
      <c r="D19" s="138"/>
      <c r="E19" s="138"/>
      <c r="F19" s="246">
        <f t="shared" si="0"/>
        <v>0</v>
      </c>
      <c r="G19" s="138"/>
    </row>
    <row r="20" spans="1:7" outlineLevel="1" x14ac:dyDescent="0.25">
      <c r="A20" s="49" t="s">
        <v>833</v>
      </c>
      <c r="B20" s="120" t="s">
        <v>374</v>
      </c>
      <c r="C20" s="242"/>
      <c r="D20" s="138"/>
      <c r="E20" s="138"/>
      <c r="F20" s="246">
        <f t="shared" si="0"/>
        <v>0</v>
      </c>
      <c r="G20" s="138"/>
    </row>
    <row r="21" spans="1:7" outlineLevel="1" x14ac:dyDescent="0.25">
      <c r="A21" s="49" t="s">
        <v>834</v>
      </c>
      <c r="B21" s="120" t="s">
        <v>374</v>
      </c>
      <c r="C21" s="242"/>
      <c r="D21" s="138"/>
      <c r="E21" s="138"/>
      <c r="F21" s="246">
        <f t="shared" si="0"/>
        <v>0</v>
      </c>
      <c r="G21" s="138"/>
    </row>
    <row r="22" spans="1:7" outlineLevel="1" x14ac:dyDescent="0.25">
      <c r="A22" s="49" t="s">
        <v>835</v>
      </c>
      <c r="B22" s="120" t="s">
        <v>374</v>
      </c>
      <c r="C22" s="242"/>
      <c r="D22" s="138"/>
      <c r="E22" s="138"/>
      <c r="F22" s="246">
        <f t="shared" si="0"/>
        <v>0</v>
      </c>
      <c r="G22" s="138"/>
    </row>
    <row r="23" spans="1:7" outlineLevel="1" x14ac:dyDescent="0.25">
      <c r="A23" s="49" t="s">
        <v>836</v>
      </c>
      <c r="B23" s="120" t="s">
        <v>374</v>
      </c>
      <c r="C23" s="242"/>
      <c r="D23" s="138"/>
      <c r="E23" s="138"/>
      <c r="F23" s="246">
        <f t="shared" si="0"/>
        <v>0</v>
      </c>
      <c r="G23" s="138"/>
    </row>
    <row r="24" spans="1:7" outlineLevel="1" x14ac:dyDescent="0.25">
      <c r="A24" s="49" t="s">
        <v>837</v>
      </c>
      <c r="B24" s="120" t="s">
        <v>374</v>
      </c>
      <c r="C24" s="242"/>
      <c r="D24" s="138"/>
      <c r="E24" s="138"/>
      <c r="F24" s="246">
        <f t="shared" si="0"/>
        <v>0</v>
      </c>
      <c r="G24" s="138"/>
    </row>
    <row r="25" spans="1:7" outlineLevel="1" x14ac:dyDescent="0.25">
      <c r="A25" s="49" t="s">
        <v>838</v>
      </c>
      <c r="B25" s="120" t="s">
        <v>374</v>
      </c>
      <c r="C25" s="242"/>
      <c r="D25" s="138"/>
      <c r="E25" s="138"/>
      <c r="F25" s="246">
        <f t="shared" si="0"/>
        <v>0</v>
      </c>
      <c r="G25" s="138"/>
    </row>
    <row r="26" spans="1:7" outlineLevel="1" x14ac:dyDescent="0.25">
      <c r="A26" s="49" t="s">
        <v>839</v>
      </c>
      <c r="B26" s="120" t="s">
        <v>374</v>
      </c>
      <c r="C26" s="251"/>
      <c r="D26" s="252"/>
      <c r="E26" s="252"/>
      <c r="F26" s="246">
        <f t="shared" si="0"/>
        <v>0</v>
      </c>
      <c r="G26" s="138"/>
    </row>
    <row r="27" spans="1:7" ht="15" customHeight="1" x14ac:dyDescent="0.25">
      <c r="A27" s="62"/>
      <c r="B27" s="237" t="s">
        <v>840</v>
      </c>
      <c r="C27" s="238" t="s">
        <v>841</v>
      </c>
      <c r="D27" s="238" t="s">
        <v>842</v>
      </c>
      <c r="E27" s="239"/>
      <c r="F27" s="238" t="s">
        <v>843</v>
      </c>
      <c r="G27" s="240"/>
    </row>
    <row r="28" spans="1:7" x14ac:dyDescent="0.25">
      <c r="A28" s="49" t="s">
        <v>844</v>
      </c>
      <c r="B28" s="218" t="s">
        <v>845</v>
      </c>
      <c r="C28" s="432">
        <v>618</v>
      </c>
      <c r="D28" s="432">
        <v>716</v>
      </c>
      <c r="E28" s="412"/>
      <c r="F28" s="432">
        <f>IF(AND(C28="[For completion]",D28="[For completion]"),"[For completion]",SUM(C28:D28))</f>
        <v>1334</v>
      </c>
      <c r="G28" s="138"/>
    </row>
    <row r="29" spans="1:7" outlineLevel="1" x14ac:dyDescent="0.25">
      <c r="A29" s="49" t="s">
        <v>846</v>
      </c>
      <c r="B29" s="121" t="s">
        <v>847</v>
      </c>
      <c r="C29" s="432">
        <v>581</v>
      </c>
      <c r="D29" s="432">
        <v>663</v>
      </c>
      <c r="E29" s="412"/>
      <c r="F29" s="432"/>
      <c r="G29" s="138"/>
    </row>
    <row r="30" spans="1:7" outlineLevel="1" x14ac:dyDescent="0.25">
      <c r="A30" s="49" t="s">
        <v>848</v>
      </c>
      <c r="B30" s="121" t="s">
        <v>849</v>
      </c>
      <c r="C30" s="122"/>
      <c r="D30" s="122"/>
      <c r="E30" s="138"/>
      <c r="F30" s="122"/>
      <c r="G30" s="138"/>
    </row>
    <row r="31" spans="1:7" outlineLevel="1" x14ac:dyDescent="0.25">
      <c r="A31" s="49" t="s">
        <v>850</v>
      </c>
      <c r="B31" s="121"/>
      <c r="C31" s="138"/>
      <c r="D31" s="138"/>
      <c r="E31" s="138"/>
      <c r="F31" s="138"/>
      <c r="G31" s="138"/>
    </row>
    <row r="32" spans="1:7" outlineLevel="1" x14ac:dyDescent="0.25">
      <c r="A32" s="49" t="s">
        <v>851</v>
      </c>
      <c r="B32" s="121"/>
      <c r="C32" s="138"/>
      <c r="D32" s="138"/>
      <c r="E32" s="138"/>
      <c r="F32" s="138"/>
      <c r="G32" s="138"/>
    </row>
    <row r="33" spans="1:7" outlineLevel="1" x14ac:dyDescent="0.25">
      <c r="A33" s="49" t="s">
        <v>852</v>
      </c>
      <c r="B33" s="121"/>
      <c r="C33" s="138"/>
      <c r="D33" s="138"/>
      <c r="E33" s="138"/>
      <c r="F33" s="138"/>
      <c r="G33" s="138"/>
    </row>
    <row r="34" spans="1:7" outlineLevel="1" x14ac:dyDescent="0.25">
      <c r="A34" s="49" t="s">
        <v>853</v>
      </c>
      <c r="B34" s="121"/>
      <c r="C34" s="138"/>
      <c r="D34" s="138"/>
      <c r="E34" s="138"/>
      <c r="F34" s="138"/>
      <c r="G34" s="138"/>
    </row>
    <row r="35" spans="1:7" ht="15" customHeight="1" x14ac:dyDescent="0.25">
      <c r="A35" s="62"/>
      <c r="B35" s="237" t="s">
        <v>854</v>
      </c>
      <c r="C35" s="238" t="s">
        <v>855</v>
      </c>
      <c r="D35" s="238" t="s">
        <v>856</v>
      </c>
      <c r="E35" s="239"/>
      <c r="F35" s="240" t="s">
        <v>820</v>
      </c>
      <c r="G35" s="240"/>
    </row>
    <row r="36" spans="1:7" x14ac:dyDescent="0.25">
      <c r="A36" s="49" t="s">
        <v>857</v>
      </c>
      <c r="B36" s="218" t="s">
        <v>858</v>
      </c>
      <c r="C36" s="243" t="s">
        <v>299</v>
      </c>
      <c r="D36" s="243" t="s">
        <v>299</v>
      </c>
      <c r="E36" s="268"/>
      <c r="F36" s="410">
        <v>0.18893902913560079</v>
      </c>
      <c r="G36" s="138"/>
    </row>
    <row r="37" spans="1:7" outlineLevel="1" x14ac:dyDescent="0.25">
      <c r="A37" s="49" t="s">
        <v>859</v>
      </c>
      <c r="B37" s="138"/>
      <c r="C37" s="243"/>
      <c r="D37" s="243"/>
      <c r="E37" s="268"/>
      <c r="F37" s="243"/>
      <c r="G37" s="138"/>
    </row>
    <row r="38" spans="1:7" outlineLevel="1" x14ac:dyDescent="0.25">
      <c r="A38" s="49" t="s">
        <v>860</v>
      </c>
      <c r="B38" s="138"/>
      <c r="C38" s="243"/>
      <c r="D38" s="243"/>
      <c r="E38" s="268"/>
      <c r="F38" s="243"/>
      <c r="G38" s="138"/>
    </row>
    <row r="39" spans="1:7" outlineLevel="1" x14ac:dyDescent="0.25">
      <c r="A39" s="49" t="s">
        <v>861</v>
      </c>
      <c r="B39" s="138"/>
      <c r="C39" s="243"/>
      <c r="D39" s="243"/>
      <c r="E39" s="268"/>
      <c r="F39" s="243"/>
      <c r="G39" s="138"/>
    </row>
    <row r="40" spans="1:7" outlineLevel="1" x14ac:dyDescent="0.25">
      <c r="A40" s="49" t="s">
        <v>862</v>
      </c>
      <c r="B40" s="138"/>
      <c r="C40" s="243"/>
      <c r="D40" s="243"/>
      <c r="E40" s="268"/>
      <c r="F40" s="243"/>
      <c r="G40" s="138"/>
    </row>
    <row r="41" spans="1:7" outlineLevel="1" x14ac:dyDescent="0.25">
      <c r="A41" s="49" t="s">
        <v>863</v>
      </c>
      <c r="B41" s="138"/>
      <c r="C41" s="243"/>
      <c r="D41" s="243"/>
      <c r="E41" s="268"/>
      <c r="F41" s="243"/>
      <c r="G41" s="138"/>
    </row>
    <row r="42" spans="1:7" outlineLevel="1" x14ac:dyDescent="0.25">
      <c r="A42" s="49" t="s">
        <v>864</v>
      </c>
      <c r="B42" s="138"/>
      <c r="C42" s="243"/>
      <c r="D42" s="243"/>
      <c r="E42" s="268"/>
      <c r="F42" s="243"/>
      <c r="G42" s="138"/>
    </row>
    <row r="43" spans="1:7" ht="15" customHeight="1" x14ac:dyDescent="0.25">
      <c r="A43" s="62"/>
      <c r="B43" s="237" t="s">
        <v>865</v>
      </c>
      <c r="C43" s="238" t="s">
        <v>855</v>
      </c>
      <c r="D43" s="238" t="s">
        <v>856</v>
      </c>
      <c r="E43" s="239"/>
      <c r="F43" s="240" t="s">
        <v>820</v>
      </c>
      <c r="G43" s="240"/>
    </row>
    <row r="44" spans="1:7" x14ac:dyDescent="0.25">
      <c r="A44" s="49" t="s">
        <v>866</v>
      </c>
      <c r="B44" s="269" t="s">
        <v>867</v>
      </c>
      <c r="C44" s="433">
        <f>SUM(C45:C71)</f>
        <v>0.99999999999999978</v>
      </c>
      <c r="D44" s="433">
        <f>SUM(D45:D71)</f>
        <v>0.99999999999999989</v>
      </c>
      <c r="E44" s="410"/>
      <c r="F44" s="433">
        <f>SUM(F45:F71)</f>
        <v>0.99999999999999989</v>
      </c>
      <c r="G44" s="218"/>
    </row>
    <row r="45" spans="1:7" x14ac:dyDescent="0.25">
      <c r="A45" s="49" t="s">
        <v>868</v>
      </c>
      <c r="B45" s="218" t="s">
        <v>869</v>
      </c>
      <c r="C45" s="410" t="s">
        <v>299</v>
      </c>
      <c r="D45" s="410" t="s">
        <v>299</v>
      </c>
      <c r="E45" s="410"/>
      <c r="F45" s="410" t="s">
        <v>299</v>
      </c>
      <c r="G45" s="218"/>
    </row>
    <row r="46" spans="1:7" x14ac:dyDescent="0.25">
      <c r="A46" s="49" t="s">
        <v>870</v>
      </c>
      <c r="B46" s="218" t="s">
        <v>871</v>
      </c>
      <c r="C46" s="410" t="s">
        <v>299</v>
      </c>
      <c r="D46" s="410">
        <v>5.3253674364181986E-3</v>
      </c>
      <c r="E46" s="410"/>
      <c r="F46" s="410">
        <v>3.495244753133449E-3</v>
      </c>
      <c r="G46" s="218"/>
    </row>
    <row r="47" spans="1:7" x14ac:dyDescent="0.25">
      <c r="A47" s="49" t="s">
        <v>872</v>
      </c>
      <c r="B47" s="218" t="s">
        <v>873</v>
      </c>
      <c r="C47" s="410" t="s">
        <v>299</v>
      </c>
      <c r="D47" s="410" t="s">
        <v>299</v>
      </c>
      <c r="E47" s="410"/>
      <c r="F47" s="410" t="s">
        <v>299</v>
      </c>
      <c r="G47" s="218"/>
    </row>
    <row r="48" spans="1:7" x14ac:dyDescent="0.25">
      <c r="A48" s="49" t="s">
        <v>874</v>
      </c>
      <c r="B48" s="218" t="s">
        <v>875</v>
      </c>
      <c r="C48" s="410" t="s">
        <v>299</v>
      </c>
      <c r="D48" s="410" t="s">
        <v>299</v>
      </c>
      <c r="E48" s="410"/>
      <c r="F48" s="410" t="s">
        <v>299</v>
      </c>
      <c r="G48" s="218"/>
    </row>
    <row r="49" spans="1:7" x14ac:dyDescent="0.25">
      <c r="A49" s="49" t="s">
        <v>876</v>
      </c>
      <c r="B49" s="218" t="s">
        <v>877</v>
      </c>
      <c r="C49" s="410" t="s">
        <v>299</v>
      </c>
      <c r="D49" s="410" t="s">
        <v>299</v>
      </c>
      <c r="E49" s="410"/>
      <c r="F49" s="410" t="s">
        <v>299</v>
      </c>
      <c r="G49" s="218"/>
    </row>
    <row r="50" spans="1:7" x14ac:dyDescent="0.25">
      <c r="A50" s="49" t="s">
        <v>878</v>
      </c>
      <c r="B50" s="218" t="s">
        <v>879</v>
      </c>
      <c r="C50" s="410" t="s">
        <v>299</v>
      </c>
      <c r="D50" s="410">
        <v>1.8597228268292718E-2</v>
      </c>
      <c r="E50" s="410"/>
      <c r="F50" s="410">
        <v>1.220608067023727E-2</v>
      </c>
      <c r="G50" s="218"/>
    </row>
    <row r="51" spans="1:7" x14ac:dyDescent="0.25">
      <c r="A51" s="49" t="s">
        <v>880</v>
      </c>
      <c r="B51" s="218" t="s">
        <v>881</v>
      </c>
      <c r="C51" s="410" t="s">
        <v>299</v>
      </c>
      <c r="D51" s="410" t="s">
        <v>299</v>
      </c>
      <c r="E51" s="410"/>
      <c r="F51" s="410" t="s">
        <v>299</v>
      </c>
      <c r="G51" s="218"/>
    </row>
    <row r="52" spans="1:7" x14ac:dyDescent="0.25">
      <c r="A52" s="49" t="s">
        <v>882</v>
      </c>
      <c r="B52" s="218" t="s">
        <v>883</v>
      </c>
      <c r="C52" s="410" t="s">
        <v>299</v>
      </c>
      <c r="D52" s="410" t="s">
        <v>299</v>
      </c>
      <c r="E52" s="410"/>
      <c r="F52" s="410" t="s">
        <v>299</v>
      </c>
      <c r="G52" s="218"/>
    </row>
    <row r="53" spans="1:7" x14ac:dyDescent="0.25">
      <c r="A53" s="49" t="s">
        <v>884</v>
      </c>
      <c r="B53" s="218" t="s">
        <v>885</v>
      </c>
      <c r="C53" s="410" t="s">
        <v>299</v>
      </c>
      <c r="D53" s="410" t="s">
        <v>299</v>
      </c>
      <c r="E53" s="410"/>
      <c r="F53" s="410" t="s">
        <v>299</v>
      </c>
      <c r="G53" s="218"/>
    </row>
    <row r="54" spans="1:7" x14ac:dyDescent="0.25">
      <c r="A54" s="49" t="s">
        <v>886</v>
      </c>
      <c r="B54" s="218" t="s">
        <v>887</v>
      </c>
      <c r="C54" s="410">
        <v>2.3907747001523419E-3</v>
      </c>
      <c r="D54" s="410">
        <v>0.1196229020252863</v>
      </c>
      <c r="E54" s="410"/>
      <c r="F54" s="410">
        <v>7.933475703077722E-2</v>
      </c>
      <c r="G54" s="218"/>
    </row>
    <row r="55" spans="1:7" x14ac:dyDescent="0.25">
      <c r="A55" s="49" t="s">
        <v>888</v>
      </c>
      <c r="B55" s="218" t="s">
        <v>163</v>
      </c>
      <c r="C55" s="410">
        <v>0.8256151625650483</v>
      </c>
      <c r="D55" s="410">
        <v>0.56219313213320277</v>
      </c>
      <c r="E55" s="410"/>
      <c r="F55" s="410">
        <v>0.65272108892232139</v>
      </c>
      <c r="G55" s="218"/>
    </row>
    <row r="56" spans="1:7" x14ac:dyDescent="0.25">
      <c r="A56" s="49" t="s">
        <v>889</v>
      </c>
      <c r="B56" s="218" t="s">
        <v>890</v>
      </c>
      <c r="C56" s="410" t="s">
        <v>299</v>
      </c>
      <c r="D56" s="410" t="s">
        <v>299</v>
      </c>
      <c r="E56" s="410"/>
      <c r="F56" s="410" t="s">
        <v>299</v>
      </c>
      <c r="G56" s="218"/>
    </row>
    <row r="57" spans="1:7" x14ac:dyDescent="0.25">
      <c r="A57" s="49" t="s">
        <v>891</v>
      </c>
      <c r="B57" s="218" t="s">
        <v>892</v>
      </c>
      <c r="C57" s="410">
        <v>0.17199406273479911</v>
      </c>
      <c r="D57" s="410">
        <v>0.1972266381124507</v>
      </c>
      <c r="E57" s="410"/>
      <c r="F57" s="410">
        <v>0.18855517851690551</v>
      </c>
      <c r="G57" s="218"/>
    </row>
    <row r="58" spans="1:7" x14ac:dyDescent="0.25">
      <c r="A58" s="49" t="s">
        <v>893</v>
      </c>
      <c r="B58" s="218" t="s">
        <v>894</v>
      </c>
      <c r="C58" s="410" t="s">
        <v>299</v>
      </c>
      <c r="D58" s="410" t="s">
        <v>299</v>
      </c>
      <c r="E58" s="410"/>
      <c r="F58" s="410" t="s">
        <v>299</v>
      </c>
      <c r="G58" s="218"/>
    </row>
    <row r="59" spans="1:7" x14ac:dyDescent="0.25">
      <c r="A59" s="49" t="s">
        <v>895</v>
      </c>
      <c r="B59" s="218" t="s">
        <v>896</v>
      </c>
      <c r="C59" s="410" t="s">
        <v>299</v>
      </c>
      <c r="D59" s="410" t="s">
        <v>299</v>
      </c>
      <c r="E59" s="410"/>
      <c r="F59" s="410" t="s">
        <v>299</v>
      </c>
      <c r="G59" s="218"/>
    </row>
    <row r="60" spans="1:7" x14ac:dyDescent="0.25">
      <c r="A60" s="49" t="s">
        <v>897</v>
      </c>
      <c r="B60" s="218" t="s">
        <v>898</v>
      </c>
      <c r="C60" s="410" t="s">
        <v>299</v>
      </c>
      <c r="D60" s="410" t="s">
        <v>299</v>
      </c>
      <c r="E60" s="410"/>
      <c r="F60" s="410" t="s">
        <v>299</v>
      </c>
      <c r="G60" s="218"/>
    </row>
    <row r="61" spans="1:7" x14ac:dyDescent="0.25">
      <c r="A61" s="49" t="s">
        <v>899</v>
      </c>
      <c r="B61" s="218" t="s">
        <v>900</v>
      </c>
      <c r="C61" s="410" t="s">
        <v>299</v>
      </c>
      <c r="D61" s="410" t="s">
        <v>299</v>
      </c>
      <c r="E61" s="410"/>
      <c r="F61" s="410" t="s">
        <v>299</v>
      </c>
      <c r="G61" s="218"/>
    </row>
    <row r="62" spans="1:7" x14ac:dyDescent="0.25">
      <c r="A62" s="49" t="s">
        <v>901</v>
      </c>
      <c r="B62" s="218" t="s">
        <v>902</v>
      </c>
      <c r="C62" s="410" t="s">
        <v>299</v>
      </c>
      <c r="D62" s="410" t="s">
        <v>299</v>
      </c>
      <c r="E62" s="410"/>
      <c r="F62" s="410" t="s">
        <v>299</v>
      </c>
      <c r="G62" s="218"/>
    </row>
    <row r="63" spans="1:7" x14ac:dyDescent="0.25">
      <c r="A63" s="49" t="s">
        <v>903</v>
      </c>
      <c r="B63" s="218" t="s">
        <v>904</v>
      </c>
      <c r="C63" s="410" t="s">
        <v>299</v>
      </c>
      <c r="D63" s="410" t="s">
        <v>299</v>
      </c>
      <c r="E63" s="410"/>
      <c r="F63" s="410" t="s">
        <v>299</v>
      </c>
      <c r="G63" s="218"/>
    </row>
    <row r="64" spans="1:7" x14ac:dyDescent="0.25">
      <c r="A64" s="49" t="s">
        <v>905</v>
      </c>
      <c r="B64" s="218" t="s">
        <v>906</v>
      </c>
      <c r="C64" s="410" t="s">
        <v>299</v>
      </c>
      <c r="D64" s="410" t="s">
        <v>299</v>
      </c>
      <c r="E64" s="410"/>
      <c r="F64" s="410" t="s">
        <v>299</v>
      </c>
      <c r="G64" s="218"/>
    </row>
    <row r="65" spans="1:7" x14ac:dyDescent="0.25">
      <c r="A65" s="49" t="s">
        <v>907</v>
      </c>
      <c r="B65" s="218" t="s">
        <v>908</v>
      </c>
      <c r="C65" s="410" t="s">
        <v>299</v>
      </c>
      <c r="D65" s="410">
        <v>9.7034732024349202E-2</v>
      </c>
      <c r="E65" s="410"/>
      <c r="F65" s="410">
        <v>6.3687650106624999E-2</v>
      </c>
      <c r="G65" s="218"/>
    </row>
    <row r="66" spans="1:7" x14ac:dyDescent="0.25">
      <c r="A66" s="49" t="s">
        <v>909</v>
      </c>
      <c r="B66" s="218" t="s">
        <v>910</v>
      </c>
      <c r="C66" s="243" t="s">
        <v>299</v>
      </c>
      <c r="D66" s="243" t="s">
        <v>299</v>
      </c>
      <c r="E66" s="243"/>
      <c r="F66" s="243" t="s">
        <v>299</v>
      </c>
      <c r="G66" s="218"/>
    </row>
    <row r="67" spans="1:7" x14ac:dyDescent="0.25">
      <c r="A67" s="49" t="s">
        <v>911</v>
      </c>
      <c r="B67" s="218" t="s">
        <v>912</v>
      </c>
      <c r="C67" s="243" t="s">
        <v>299</v>
      </c>
      <c r="D67" s="243" t="s">
        <v>299</v>
      </c>
      <c r="E67" s="243"/>
      <c r="F67" s="243" t="s">
        <v>299</v>
      </c>
      <c r="G67" s="218"/>
    </row>
    <row r="68" spans="1:7" x14ac:dyDescent="0.25">
      <c r="A68" s="49" t="s">
        <v>913</v>
      </c>
      <c r="B68" s="218" t="s">
        <v>914</v>
      </c>
      <c r="C68" s="243" t="s">
        <v>299</v>
      </c>
      <c r="D68" s="243" t="s">
        <v>299</v>
      </c>
      <c r="E68" s="243"/>
      <c r="F68" s="243" t="s">
        <v>299</v>
      </c>
      <c r="G68" s="218"/>
    </row>
    <row r="69" spans="1:7" x14ac:dyDescent="0.25">
      <c r="A69" s="49" t="s">
        <v>915</v>
      </c>
      <c r="B69" s="218" t="s">
        <v>916</v>
      </c>
      <c r="C69" s="243" t="s">
        <v>299</v>
      </c>
      <c r="D69" s="243" t="s">
        <v>299</v>
      </c>
      <c r="E69" s="243"/>
      <c r="F69" s="243" t="s">
        <v>299</v>
      </c>
      <c r="G69" s="218"/>
    </row>
    <row r="70" spans="1:7" x14ac:dyDescent="0.25">
      <c r="A70" s="49" t="s">
        <v>917</v>
      </c>
      <c r="B70" s="218" t="s">
        <v>918</v>
      </c>
      <c r="C70" s="243" t="s">
        <v>299</v>
      </c>
      <c r="D70" s="243" t="s">
        <v>299</v>
      </c>
      <c r="E70" s="243"/>
      <c r="F70" s="243" t="s">
        <v>299</v>
      </c>
      <c r="G70" s="218"/>
    </row>
    <row r="71" spans="1:7" x14ac:dyDescent="0.25">
      <c r="A71" s="49" t="s">
        <v>919</v>
      </c>
      <c r="B71" s="218" t="s">
        <v>920</v>
      </c>
      <c r="C71" s="243" t="s">
        <v>299</v>
      </c>
      <c r="D71" s="243" t="s">
        <v>299</v>
      </c>
      <c r="E71" s="243"/>
      <c r="F71" s="243" t="s">
        <v>299</v>
      </c>
      <c r="G71" s="218"/>
    </row>
    <row r="72" spans="1:7" x14ac:dyDescent="0.25">
      <c r="A72" s="49" t="s">
        <v>921</v>
      </c>
      <c r="B72" s="269" t="s">
        <v>571</v>
      </c>
      <c r="C72" s="270">
        <f>SUM(C73:C75)</f>
        <v>0</v>
      </c>
      <c r="D72" s="270">
        <f>SUM(D73:D75)</f>
        <v>0</v>
      </c>
      <c r="E72" s="243"/>
      <c r="F72" s="270">
        <f>SUM(F73:F75)</f>
        <v>0</v>
      </c>
      <c r="G72" s="218"/>
    </row>
    <row r="73" spans="1:7" x14ac:dyDescent="0.25">
      <c r="A73" s="49" t="s">
        <v>922</v>
      </c>
      <c r="B73" s="218" t="s">
        <v>923</v>
      </c>
      <c r="C73" s="243" t="s">
        <v>299</v>
      </c>
      <c r="D73" s="243" t="s">
        <v>299</v>
      </c>
      <c r="E73" s="243"/>
      <c r="F73" s="243" t="s">
        <v>299</v>
      </c>
      <c r="G73" s="218"/>
    </row>
    <row r="74" spans="1:7" x14ac:dyDescent="0.25">
      <c r="A74" s="49" t="s">
        <v>924</v>
      </c>
      <c r="B74" s="218" t="s">
        <v>925</v>
      </c>
      <c r="C74" s="243" t="s">
        <v>299</v>
      </c>
      <c r="D74" s="243" t="s">
        <v>299</v>
      </c>
      <c r="E74" s="243"/>
      <c r="F74" s="243" t="s">
        <v>299</v>
      </c>
      <c r="G74" s="218"/>
    </row>
    <row r="75" spans="1:7" x14ac:dyDescent="0.25">
      <c r="A75" s="49" t="s">
        <v>926</v>
      </c>
      <c r="B75" s="218" t="s">
        <v>927</v>
      </c>
      <c r="C75" s="243" t="s">
        <v>299</v>
      </c>
      <c r="D75" s="243" t="s">
        <v>299</v>
      </c>
      <c r="E75" s="243"/>
      <c r="F75" s="243" t="s">
        <v>299</v>
      </c>
      <c r="G75" s="218"/>
    </row>
    <row r="76" spans="1:7" x14ac:dyDescent="0.25">
      <c r="A76" s="49" t="s">
        <v>928</v>
      </c>
      <c r="B76" s="269" t="s">
        <v>370</v>
      </c>
      <c r="C76" s="270">
        <f>SUM(C77:C87)</f>
        <v>0</v>
      </c>
      <c r="D76" s="270">
        <f>SUM(D77:D87)</f>
        <v>0</v>
      </c>
      <c r="E76" s="243"/>
      <c r="F76" s="270">
        <f>SUM(F77:F87)</f>
        <v>0</v>
      </c>
      <c r="G76" s="218"/>
    </row>
    <row r="77" spans="1:7" x14ac:dyDescent="0.25">
      <c r="A77" s="49" t="s">
        <v>929</v>
      </c>
      <c r="B77" s="119" t="s">
        <v>573</v>
      </c>
      <c r="C77" s="243" t="s">
        <v>299</v>
      </c>
      <c r="D77" s="243" t="s">
        <v>299</v>
      </c>
      <c r="E77" s="243"/>
      <c r="F77" s="243" t="s">
        <v>299</v>
      </c>
      <c r="G77" s="218"/>
    </row>
    <row r="78" spans="1:7" x14ac:dyDescent="0.25">
      <c r="A78" s="49" t="s">
        <v>930</v>
      </c>
      <c r="B78" s="218" t="s">
        <v>931</v>
      </c>
      <c r="C78" s="243" t="s">
        <v>299</v>
      </c>
      <c r="D78" s="243" t="s">
        <v>299</v>
      </c>
      <c r="E78" s="243"/>
      <c r="F78" s="243" t="s">
        <v>299</v>
      </c>
      <c r="G78" s="218"/>
    </row>
    <row r="79" spans="1:7" x14ac:dyDescent="0.25">
      <c r="A79" s="49" t="s">
        <v>932</v>
      </c>
      <c r="B79" s="119" t="s">
        <v>575</v>
      </c>
      <c r="C79" s="243" t="s">
        <v>299</v>
      </c>
      <c r="D79" s="243" t="s">
        <v>299</v>
      </c>
      <c r="E79" s="243"/>
      <c r="F79" s="243" t="s">
        <v>299</v>
      </c>
      <c r="G79" s="218"/>
    </row>
    <row r="80" spans="1:7" x14ac:dyDescent="0.25">
      <c r="A80" s="49" t="s">
        <v>933</v>
      </c>
      <c r="B80" s="119" t="s">
        <v>577</v>
      </c>
      <c r="C80" s="243" t="s">
        <v>299</v>
      </c>
      <c r="D80" s="243" t="s">
        <v>299</v>
      </c>
      <c r="E80" s="243"/>
      <c r="F80" s="243" t="s">
        <v>299</v>
      </c>
      <c r="G80" s="218"/>
    </row>
    <row r="81" spans="1:7" x14ac:dyDescent="0.25">
      <c r="A81" s="49" t="s">
        <v>934</v>
      </c>
      <c r="B81" s="119" t="s">
        <v>579</v>
      </c>
      <c r="C81" s="243" t="s">
        <v>299</v>
      </c>
      <c r="D81" s="243" t="s">
        <v>299</v>
      </c>
      <c r="E81" s="243"/>
      <c r="F81" s="243" t="s">
        <v>299</v>
      </c>
      <c r="G81" s="218"/>
    </row>
    <row r="82" spans="1:7" x14ac:dyDescent="0.25">
      <c r="A82" s="49" t="s">
        <v>935</v>
      </c>
      <c r="B82" s="119" t="s">
        <v>581</v>
      </c>
      <c r="C82" s="243" t="s">
        <v>299</v>
      </c>
      <c r="D82" s="243" t="s">
        <v>299</v>
      </c>
      <c r="E82" s="243"/>
      <c r="F82" s="243" t="s">
        <v>299</v>
      </c>
      <c r="G82" s="218"/>
    </row>
    <row r="83" spans="1:7" x14ac:dyDescent="0.25">
      <c r="A83" s="49" t="s">
        <v>936</v>
      </c>
      <c r="B83" s="119" t="s">
        <v>583</v>
      </c>
      <c r="C83" s="243" t="s">
        <v>299</v>
      </c>
      <c r="D83" s="243" t="s">
        <v>299</v>
      </c>
      <c r="E83" s="243"/>
      <c r="F83" s="243" t="s">
        <v>299</v>
      </c>
      <c r="G83" s="218"/>
    </row>
    <row r="84" spans="1:7" x14ac:dyDescent="0.25">
      <c r="A84" s="49" t="s">
        <v>937</v>
      </c>
      <c r="B84" s="119" t="s">
        <v>585</v>
      </c>
      <c r="C84" s="243" t="s">
        <v>299</v>
      </c>
      <c r="D84" s="243" t="s">
        <v>299</v>
      </c>
      <c r="E84" s="243"/>
      <c r="F84" s="243" t="s">
        <v>299</v>
      </c>
      <c r="G84" s="218"/>
    </row>
    <row r="85" spans="1:7" x14ac:dyDescent="0.25">
      <c r="A85" s="49" t="s">
        <v>938</v>
      </c>
      <c r="B85" s="119" t="s">
        <v>587</v>
      </c>
      <c r="C85" s="243" t="s">
        <v>299</v>
      </c>
      <c r="D85" s="243" t="s">
        <v>299</v>
      </c>
      <c r="E85" s="243"/>
      <c r="F85" s="243" t="s">
        <v>299</v>
      </c>
      <c r="G85" s="218"/>
    </row>
    <row r="86" spans="1:7" x14ac:dyDescent="0.25">
      <c r="A86" s="49" t="s">
        <v>939</v>
      </c>
      <c r="B86" s="119" t="s">
        <v>589</v>
      </c>
      <c r="C86" s="243" t="s">
        <v>299</v>
      </c>
      <c r="D86" s="243" t="s">
        <v>299</v>
      </c>
      <c r="E86" s="243"/>
      <c r="F86" s="243" t="s">
        <v>299</v>
      </c>
      <c r="G86" s="218"/>
    </row>
    <row r="87" spans="1:7" x14ac:dyDescent="0.25">
      <c r="A87" s="49" t="s">
        <v>940</v>
      </c>
      <c r="B87" s="119" t="s">
        <v>370</v>
      </c>
      <c r="C87" s="243" t="s">
        <v>299</v>
      </c>
      <c r="D87" s="243" t="s">
        <v>299</v>
      </c>
      <c r="E87" s="243"/>
      <c r="F87" s="243" t="s">
        <v>299</v>
      </c>
      <c r="G87" s="218"/>
    </row>
    <row r="88" spans="1:7" outlineLevel="1" x14ac:dyDescent="0.25">
      <c r="A88" s="49" t="s">
        <v>941</v>
      </c>
      <c r="B88" s="120" t="s">
        <v>374</v>
      </c>
      <c r="C88" s="243"/>
      <c r="D88" s="243"/>
      <c r="E88" s="243"/>
      <c r="F88" s="243"/>
      <c r="G88" s="218"/>
    </row>
    <row r="89" spans="1:7" outlineLevel="1" x14ac:dyDescent="0.25">
      <c r="A89" s="49" t="s">
        <v>942</v>
      </c>
      <c r="B89" s="120" t="s">
        <v>374</v>
      </c>
      <c r="C89" s="243"/>
      <c r="D89" s="243"/>
      <c r="E89" s="243"/>
      <c r="F89" s="243"/>
      <c r="G89" s="218"/>
    </row>
    <row r="90" spans="1:7" outlineLevel="1" x14ac:dyDescent="0.25">
      <c r="A90" s="49" t="s">
        <v>943</v>
      </c>
      <c r="B90" s="120" t="s">
        <v>374</v>
      </c>
      <c r="C90" s="243"/>
      <c r="D90" s="243"/>
      <c r="E90" s="243"/>
      <c r="F90" s="243"/>
      <c r="G90" s="218"/>
    </row>
    <row r="91" spans="1:7" outlineLevel="1" x14ac:dyDescent="0.25">
      <c r="A91" s="49" t="s">
        <v>944</v>
      </c>
      <c r="B91" s="120" t="s">
        <v>374</v>
      </c>
      <c r="C91" s="243"/>
      <c r="D91" s="243"/>
      <c r="E91" s="243"/>
      <c r="F91" s="243"/>
      <c r="G91" s="218"/>
    </row>
    <row r="92" spans="1:7" outlineLevel="1" x14ac:dyDescent="0.25">
      <c r="A92" s="49" t="s">
        <v>945</v>
      </c>
      <c r="B92" s="120" t="s">
        <v>374</v>
      </c>
      <c r="C92" s="243"/>
      <c r="D92" s="243"/>
      <c r="E92" s="243"/>
      <c r="F92" s="243"/>
      <c r="G92" s="218"/>
    </row>
    <row r="93" spans="1:7" outlineLevel="1" x14ac:dyDescent="0.25">
      <c r="A93" s="49" t="s">
        <v>946</v>
      </c>
      <c r="B93" s="120" t="s">
        <v>374</v>
      </c>
      <c r="C93" s="243"/>
      <c r="D93" s="243"/>
      <c r="E93" s="243"/>
      <c r="F93" s="243"/>
      <c r="G93" s="218"/>
    </row>
    <row r="94" spans="1:7" outlineLevel="1" x14ac:dyDescent="0.25">
      <c r="A94" s="49" t="s">
        <v>947</v>
      </c>
      <c r="B94" s="120" t="s">
        <v>374</v>
      </c>
      <c r="C94" s="243"/>
      <c r="D94" s="243"/>
      <c r="E94" s="243"/>
      <c r="F94" s="243"/>
      <c r="G94" s="218"/>
    </row>
    <row r="95" spans="1:7" outlineLevel="1" x14ac:dyDescent="0.25">
      <c r="A95" s="49" t="s">
        <v>948</v>
      </c>
      <c r="B95" s="120" t="s">
        <v>374</v>
      </c>
      <c r="C95" s="243"/>
      <c r="D95" s="243"/>
      <c r="E95" s="243"/>
      <c r="F95" s="243"/>
      <c r="G95" s="218"/>
    </row>
    <row r="96" spans="1:7" outlineLevel="1" x14ac:dyDescent="0.25">
      <c r="A96" s="49" t="s">
        <v>949</v>
      </c>
      <c r="B96" s="120" t="s">
        <v>374</v>
      </c>
      <c r="C96" s="243"/>
      <c r="D96" s="243"/>
      <c r="E96" s="243"/>
      <c r="F96" s="243"/>
      <c r="G96" s="218"/>
    </row>
    <row r="97" spans="1:7" outlineLevel="1" x14ac:dyDescent="0.25">
      <c r="A97" s="49" t="s">
        <v>950</v>
      </c>
      <c r="B97" s="120" t="s">
        <v>374</v>
      </c>
      <c r="C97" s="243"/>
      <c r="D97" s="243"/>
      <c r="E97" s="243"/>
      <c r="F97" s="243"/>
      <c r="G97" s="218"/>
    </row>
    <row r="98" spans="1:7" ht="15" customHeight="1" x14ac:dyDescent="0.25">
      <c r="A98" s="62"/>
      <c r="B98" s="259" t="s">
        <v>951</v>
      </c>
      <c r="C98" s="238" t="s">
        <v>855</v>
      </c>
      <c r="D98" s="238" t="s">
        <v>856</v>
      </c>
      <c r="E98" s="239"/>
      <c r="F98" s="240" t="s">
        <v>820</v>
      </c>
      <c r="G98" s="240"/>
    </row>
    <row r="99" spans="1:7" x14ac:dyDescent="0.25">
      <c r="A99" s="49" t="s">
        <v>952</v>
      </c>
      <c r="B99" s="119" t="s">
        <v>953</v>
      </c>
      <c r="C99" s="410">
        <v>1.28824227E-2</v>
      </c>
      <c r="D99" s="410">
        <v>5.4332965700000013E-2</v>
      </c>
      <c r="E99" s="410"/>
      <c r="F99" s="410">
        <v>6.7215388400000006E-2</v>
      </c>
      <c r="G99" s="218"/>
    </row>
    <row r="100" spans="1:7" x14ac:dyDescent="0.25">
      <c r="A100" s="49" t="s">
        <v>954</v>
      </c>
      <c r="B100" s="119" t="s">
        <v>955</v>
      </c>
      <c r="C100" s="410">
        <v>5.67553882E-2</v>
      </c>
      <c r="D100" s="410">
        <v>9.4957141999999994E-2</v>
      </c>
      <c r="E100" s="410"/>
      <c r="F100" s="410">
        <v>0.1517125302</v>
      </c>
      <c r="G100" s="218"/>
    </row>
    <row r="101" spans="1:7" x14ac:dyDescent="0.25">
      <c r="A101" s="49" t="s">
        <v>956</v>
      </c>
      <c r="B101" s="119" t="s">
        <v>957</v>
      </c>
      <c r="C101" s="410">
        <v>0.1213815585</v>
      </c>
      <c r="D101" s="410">
        <v>0.1114629533</v>
      </c>
      <c r="E101" s="410"/>
      <c r="F101" s="410">
        <v>0.23284451170000001</v>
      </c>
      <c r="G101" s="218"/>
    </row>
    <row r="102" spans="1:7" x14ac:dyDescent="0.25">
      <c r="A102" s="49" t="s">
        <v>958</v>
      </c>
      <c r="B102" s="119" t="s">
        <v>959</v>
      </c>
      <c r="C102" s="410">
        <v>7.7820230999999986E-3</v>
      </c>
      <c r="D102" s="410">
        <v>1.3016338400000001E-2</v>
      </c>
      <c r="E102" s="410"/>
      <c r="F102" s="410">
        <v>2.0798361500000001E-2</v>
      </c>
      <c r="G102" s="218"/>
    </row>
    <row r="103" spans="1:7" x14ac:dyDescent="0.25">
      <c r="A103" s="49" t="s">
        <v>960</v>
      </c>
      <c r="B103" s="119" t="s">
        <v>961</v>
      </c>
      <c r="C103" s="410">
        <v>2.2661504999999999E-3</v>
      </c>
      <c r="D103" s="410">
        <v>7.1120434000000003E-3</v>
      </c>
      <c r="E103" s="410"/>
      <c r="F103" s="410">
        <v>9.3781938999999998E-3</v>
      </c>
      <c r="G103" s="218"/>
    </row>
    <row r="104" spans="1:7" x14ac:dyDescent="0.25">
      <c r="A104" s="49" t="s">
        <v>962</v>
      </c>
      <c r="B104" s="119" t="s">
        <v>963</v>
      </c>
      <c r="C104" s="410">
        <v>1.2872211E-2</v>
      </c>
      <c r="D104" s="410">
        <v>3.8051764199999998E-2</v>
      </c>
      <c r="E104" s="410"/>
      <c r="F104" s="410">
        <v>5.0923975199999999E-2</v>
      </c>
      <c r="G104" s="218"/>
    </row>
    <row r="105" spans="1:7" x14ac:dyDescent="0.25">
      <c r="A105" s="49" t="s">
        <v>964</v>
      </c>
      <c r="B105" s="119" t="s">
        <v>965</v>
      </c>
      <c r="C105" s="410">
        <v>2.6737897199999999E-2</v>
      </c>
      <c r="D105" s="410">
        <v>7.7300533500000004E-2</v>
      </c>
      <c r="E105" s="410"/>
      <c r="F105" s="410">
        <v>0.1040384307</v>
      </c>
      <c r="G105" s="218"/>
    </row>
    <row r="106" spans="1:7" x14ac:dyDescent="0.25">
      <c r="A106" s="49" t="s">
        <v>966</v>
      </c>
      <c r="B106" s="119" t="s">
        <v>967</v>
      </c>
      <c r="C106" s="410">
        <v>1.0606058999999999E-2</v>
      </c>
      <c r="D106" s="410">
        <v>2.0682531600000002E-2</v>
      </c>
      <c r="E106" s="410"/>
      <c r="F106" s="410">
        <v>3.1288590599999999E-2</v>
      </c>
      <c r="G106" s="218"/>
    </row>
    <row r="107" spans="1:7" x14ac:dyDescent="0.25">
      <c r="A107" s="49" t="s">
        <v>968</v>
      </c>
      <c r="B107" s="119" t="s">
        <v>969</v>
      </c>
      <c r="C107" s="410">
        <v>1.11681846E-2</v>
      </c>
      <c r="D107" s="410">
        <v>4.4025460000000002E-3</v>
      </c>
      <c r="E107" s="410"/>
      <c r="F107" s="410">
        <v>1.5570730600000001E-2</v>
      </c>
      <c r="G107" s="218"/>
    </row>
    <row r="108" spans="1:7" x14ac:dyDescent="0.25">
      <c r="A108" s="49" t="s">
        <v>970</v>
      </c>
      <c r="B108" s="119" t="s">
        <v>971</v>
      </c>
      <c r="C108" s="410">
        <v>0.12477444259999999</v>
      </c>
      <c r="D108" s="410">
        <v>8.9912226700000014E-2</v>
      </c>
      <c r="E108" s="410"/>
      <c r="F108" s="410">
        <v>0.21468666929999999</v>
      </c>
      <c r="G108" s="218"/>
    </row>
    <row r="109" spans="1:7" x14ac:dyDescent="0.25">
      <c r="A109" s="49" t="s">
        <v>972</v>
      </c>
      <c r="B109" s="119" t="s">
        <v>973</v>
      </c>
      <c r="C109" s="410">
        <v>1.1346842E-3</v>
      </c>
      <c r="D109" s="410">
        <v>1.0899136300000001E-2</v>
      </c>
      <c r="E109" s="410"/>
      <c r="F109" s="410">
        <v>1.20338205E-2</v>
      </c>
      <c r="G109" s="218"/>
    </row>
    <row r="110" spans="1:7" x14ac:dyDescent="0.25">
      <c r="A110" s="49" t="s">
        <v>974</v>
      </c>
      <c r="B110" s="119" t="s">
        <v>975</v>
      </c>
      <c r="C110" s="410"/>
      <c r="D110" s="410">
        <v>2.3070509E-3</v>
      </c>
      <c r="E110" s="410"/>
      <c r="F110" s="410">
        <v>2.3070509E-3</v>
      </c>
      <c r="G110" s="218"/>
    </row>
    <row r="111" spans="1:7" x14ac:dyDescent="0.25">
      <c r="A111" s="49" t="s">
        <v>976</v>
      </c>
      <c r="B111" s="119" t="s">
        <v>977</v>
      </c>
      <c r="C111" s="410">
        <v>3.80721974E-2</v>
      </c>
      <c r="D111" s="410">
        <v>1.9542319900000001E-2</v>
      </c>
      <c r="E111" s="410"/>
      <c r="F111" s="410">
        <v>5.76145172E-2</v>
      </c>
      <c r="G111" s="218"/>
    </row>
    <row r="112" spans="1:7" x14ac:dyDescent="0.25">
      <c r="A112" s="49" t="s">
        <v>978</v>
      </c>
      <c r="B112" s="119" t="s">
        <v>979</v>
      </c>
      <c r="C112" s="410">
        <v>2.8650743000000001E-3</v>
      </c>
      <c r="D112" s="410">
        <v>3.7643976999999999E-3</v>
      </c>
      <c r="E112" s="410"/>
      <c r="F112" s="410">
        <v>6.6294719000000004E-3</v>
      </c>
      <c r="G112" s="218"/>
    </row>
    <row r="113" spans="1:7" x14ac:dyDescent="0.25">
      <c r="A113" s="49" t="s">
        <v>980</v>
      </c>
      <c r="B113" s="119" t="s">
        <v>981</v>
      </c>
      <c r="C113" s="410">
        <v>4.2012960000000002E-3</v>
      </c>
      <c r="D113" s="410">
        <v>1.0014530299999999E-2</v>
      </c>
      <c r="E113" s="410"/>
      <c r="F113" s="410">
        <v>1.42158263E-2</v>
      </c>
      <c r="G113" s="218"/>
    </row>
    <row r="114" spans="1:7" x14ac:dyDescent="0.25">
      <c r="A114" s="49" t="s">
        <v>982</v>
      </c>
      <c r="B114" s="119" t="s">
        <v>983</v>
      </c>
      <c r="C114" s="410">
        <v>1.1914034999999999E-3</v>
      </c>
      <c r="D114" s="410">
        <v>7.5505275999999998E-3</v>
      </c>
      <c r="E114" s="410"/>
      <c r="F114" s="410">
        <v>8.7419310999999993E-3</v>
      </c>
      <c r="G114" s="218"/>
    </row>
    <row r="115" spans="1:7" x14ac:dyDescent="0.25">
      <c r="A115" s="49" t="s">
        <v>984</v>
      </c>
      <c r="B115" s="119" t="s">
        <v>985</v>
      </c>
      <c r="C115" s="243" t="s">
        <v>299</v>
      </c>
      <c r="D115" s="243" t="s">
        <v>299</v>
      </c>
      <c r="E115" s="243"/>
      <c r="F115" s="243" t="s">
        <v>299</v>
      </c>
      <c r="G115" s="218"/>
    </row>
    <row r="116" spans="1:7" x14ac:dyDescent="0.25">
      <c r="A116" s="49" t="s">
        <v>986</v>
      </c>
      <c r="B116" s="119" t="s">
        <v>985</v>
      </c>
      <c r="C116" s="243" t="s">
        <v>299</v>
      </c>
      <c r="D116" s="243" t="s">
        <v>299</v>
      </c>
      <c r="E116" s="243"/>
      <c r="F116" s="243" t="s">
        <v>299</v>
      </c>
      <c r="G116" s="218"/>
    </row>
    <row r="117" spans="1:7" x14ac:dyDescent="0.25">
      <c r="A117" s="49" t="s">
        <v>987</v>
      </c>
      <c r="B117" s="119" t="s">
        <v>985</v>
      </c>
      <c r="C117" s="243" t="s">
        <v>299</v>
      </c>
      <c r="D117" s="243" t="s">
        <v>299</v>
      </c>
      <c r="E117" s="243"/>
      <c r="F117" s="243" t="s">
        <v>299</v>
      </c>
      <c r="G117" s="218"/>
    </row>
    <row r="118" spans="1:7" x14ac:dyDescent="0.25">
      <c r="A118" s="49" t="s">
        <v>988</v>
      </c>
      <c r="B118" s="119" t="s">
        <v>985</v>
      </c>
      <c r="C118" s="243" t="s">
        <v>299</v>
      </c>
      <c r="D118" s="243" t="s">
        <v>299</v>
      </c>
      <c r="E118" s="243"/>
      <c r="F118" s="243" t="s">
        <v>299</v>
      </c>
      <c r="G118" s="218"/>
    </row>
    <row r="119" spans="1:7" x14ac:dyDescent="0.25">
      <c r="A119" s="49" t="s">
        <v>989</v>
      </c>
      <c r="B119" s="119" t="s">
        <v>985</v>
      </c>
      <c r="C119" s="243" t="s">
        <v>299</v>
      </c>
      <c r="D119" s="243" t="s">
        <v>299</v>
      </c>
      <c r="E119" s="243"/>
      <c r="F119" s="243" t="s">
        <v>299</v>
      </c>
      <c r="G119" s="218"/>
    </row>
    <row r="120" spans="1:7" x14ac:dyDescent="0.25">
      <c r="A120" s="49" t="s">
        <v>990</v>
      </c>
      <c r="B120" s="119" t="s">
        <v>985</v>
      </c>
      <c r="C120" s="243" t="s">
        <v>299</v>
      </c>
      <c r="D120" s="243" t="s">
        <v>299</v>
      </c>
      <c r="E120" s="243"/>
      <c r="F120" s="243" t="s">
        <v>299</v>
      </c>
      <c r="G120" s="218"/>
    </row>
    <row r="121" spans="1:7" x14ac:dyDescent="0.25">
      <c r="A121" s="49" t="s">
        <v>991</v>
      </c>
      <c r="B121" s="119" t="s">
        <v>985</v>
      </c>
      <c r="C121" s="243" t="s">
        <v>299</v>
      </c>
      <c r="D121" s="243" t="s">
        <v>299</v>
      </c>
      <c r="E121" s="243"/>
      <c r="F121" s="243" t="s">
        <v>299</v>
      </c>
      <c r="G121" s="218"/>
    </row>
    <row r="122" spans="1:7" x14ac:dyDescent="0.25">
      <c r="A122" s="49" t="s">
        <v>992</v>
      </c>
      <c r="B122" s="119" t="s">
        <v>985</v>
      </c>
      <c r="C122" s="243" t="s">
        <v>299</v>
      </c>
      <c r="D122" s="243" t="s">
        <v>299</v>
      </c>
      <c r="E122" s="243"/>
      <c r="F122" s="243" t="s">
        <v>299</v>
      </c>
      <c r="G122" s="218"/>
    </row>
    <row r="123" spans="1:7" x14ac:dyDescent="0.25">
      <c r="A123" s="49" t="s">
        <v>993</v>
      </c>
      <c r="B123" s="119" t="s">
        <v>985</v>
      </c>
      <c r="C123" s="243" t="s">
        <v>299</v>
      </c>
      <c r="D123" s="243" t="s">
        <v>299</v>
      </c>
      <c r="E123" s="243"/>
      <c r="F123" s="243" t="s">
        <v>299</v>
      </c>
      <c r="G123" s="218"/>
    </row>
    <row r="124" spans="1:7" x14ac:dyDescent="0.25">
      <c r="A124" s="49" t="s">
        <v>994</v>
      </c>
      <c r="B124" s="119" t="s">
        <v>985</v>
      </c>
      <c r="C124" s="243" t="s">
        <v>299</v>
      </c>
      <c r="D124" s="243" t="s">
        <v>299</v>
      </c>
      <c r="E124" s="243"/>
      <c r="F124" s="243" t="s">
        <v>299</v>
      </c>
      <c r="G124" s="218"/>
    </row>
    <row r="125" spans="1:7" x14ac:dyDescent="0.25">
      <c r="A125" s="49" t="s">
        <v>995</v>
      </c>
      <c r="B125" s="119" t="s">
        <v>985</v>
      </c>
      <c r="C125" s="243" t="s">
        <v>299</v>
      </c>
      <c r="D125" s="243" t="s">
        <v>299</v>
      </c>
      <c r="E125" s="243"/>
      <c r="F125" s="243" t="s">
        <v>299</v>
      </c>
      <c r="G125" s="218"/>
    </row>
    <row r="126" spans="1:7" x14ac:dyDescent="0.25">
      <c r="A126" s="49" t="s">
        <v>996</v>
      </c>
      <c r="B126" s="119" t="s">
        <v>985</v>
      </c>
      <c r="C126" s="243" t="s">
        <v>299</v>
      </c>
      <c r="D126" s="243" t="s">
        <v>299</v>
      </c>
      <c r="E126" s="243"/>
      <c r="F126" s="243" t="s">
        <v>299</v>
      </c>
      <c r="G126" s="218"/>
    </row>
    <row r="127" spans="1:7" x14ac:dyDescent="0.25">
      <c r="A127" s="49" t="s">
        <v>997</v>
      </c>
      <c r="B127" s="119" t="s">
        <v>985</v>
      </c>
      <c r="C127" s="243" t="s">
        <v>299</v>
      </c>
      <c r="D127" s="243" t="s">
        <v>299</v>
      </c>
      <c r="E127" s="243"/>
      <c r="F127" s="243" t="s">
        <v>299</v>
      </c>
      <c r="G127" s="218"/>
    </row>
    <row r="128" spans="1:7" x14ac:dyDescent="0.25">
      <c r="A128" s="49" t="s">
        <v>998</v>
      </c>
      <c r="B128" s="119" t="s">
        <v>985</v>
      </c>
      <c r="C128" s="243" t="s">
        <v>299</v>
      </c>
      <c r="D128" s="243" t="s">
        <v>299</v>
      </c>
      <c r="E128" s="243"/>
      <c r="F128" s="243" t="s">
        <v>299</v>
      </c>
      <c r="G128" s="218"/>
    </row>
    <row r="129" spans="1:7" x14ac:dyDescent="0.25">
      <c r="A129" s="49" t="s">
        <v>999</v>
      </c>
      <c r="B129" s="119" t="s">
        <v>985</v>
      </c>
      <c r="C129" s="243" t="s">
        <v>299</v>
      </c>
      <c r="D129" s="243" t="s">
        <v>299</v>
      </c>
      <c r="E129" s="243"/>
      <c r="F129" s="243" t="s">
        <v>299</v>
      </c>
      <c r="G129" s="218"/>
    </row>
    <row r="130" spans="1:7" x14ac:dyDescent="0.25">
      <c r="A130" s="49" t="s">
        <v>1000</v>
      </c>
      <c r="B130" s="119" t="s">
        <v>985</v>
      </c>
      <c r="C130" s="243" t="s">
        <v>299</v>
      </c>
      <c r="D130" s="243" t="s">
        <v>299</v>
      </c>
      <c r="E130" s="243"/>
      <c r="F130" s="243" t="s">
        <v>299</v>
      </c>
      <c r="G130" s="218"/>
    </row>
    <row r="131" spans="1:7" x14ac:dyDescent="0.25">
      <c r="A131" s="49" t="s">
        <v>1001</v>
      </c>
      <c r="B131" s="119" t="s">
        <v>985</v>
      </c>
      <c r="C131" s="243" t="s">
        <v>299</v>
      </c>
      <c r="D131" s="243" t="s">
        <v>299</v>
      </c>
      <c r="E131" s="243"/>
      <c r="F131" s="243" t="s">
        <v>299</v>
      </c>
      <c r="G131" s="218"/>
    </row>
    <row r="132" spans="1:7" x14ac:dyDescent="0.25">
      <c r="A132" s="49" t="s">
        <v>1002</v>
      </c>
      <c r="B132" s="119" t="s">
        <v>985</v>
      </c>
      <c r="C132" s="243" t="s">
        <v>299</v>
      </c>
      <c r="D132" s="243" t="s">
        <v>299</v>
      </c>
      <c r="E132" s="243"/>
      <c r="F132" s="243" t="s">
        <v>299</v>
      </c>
      <c r="G132" s="218"/>
    </row>
    <row r="133" spans="1:7" x14ac:dyDescent="0.25">
      <c r="A133" s="49" t="s">
        <v>1003</v>
      </c>
      <c r="B133" s="119" t="s">
        <v>985</v>
      </c>
      <c r="C133" s="243" t="s">
        <v>299</v>
      </c>
      <c r="D133" s="243" t="s">
        <v>299</v>
      </c>
      <c r="E133" s="243"/>
      <c r="F133" s="243" t="s">
        <v>299</v>
      </c>
      <c r="G133" s="218"/>
    </row>
    <row r="134" spans="1:7" x14ac:dyDescent="0.25">
      <c r="A134" s="49" t="s">
        <v>1004</v>
      </c>
      <c r="B134" s="119" t="s">
        <v>985</v>
      </c>
      <c r="C134" s="243" t="s">
        <v>299</v>
      </c>
      <c r="D134" s="243" t="s">
        <v>299</v>
      </c>
      <c r="E134" s="243"/>
      <c r="F134" s="243" t="s">
        <v>299</v>
      </c>
      <c r="G134" s="218"/>
    </row>
    <row r="135" spans="1:7" x14ac:dyDescent="0.25">
      <c r="A135" s="49" t="s">
        <v>1005</v>
      </c>
      <c r="B135" s="119" t="s">
        <v>985</v>
      </c>
      <c r="C135" s="243" t="s">
        <v>299</v>
      </c>
      <c r="D135" s="243" t="s">
        <v>299</v>
      </c>
      <c r="E135" s="243"/>
      <c r="F135" s="243" t="s">
        <v>299</v>
      </c>
      <c r="G135" s="218"/>
    </row>
    <row r="136" spans="1:7" x14ac:dyDescent="0.25">
      <c r="A136" s="49" t="s">
        <v>1006</v>
      </c>
      <c r="B136" s="119" t="s">
        <v>985</v>
      </c>
      <c r="C136" s="243" t="s">
        <v>299</v>
      </c>
      <c r="D136" s="243" t="s">
        <v>299</v>
      </c>
      <c r="E136" s="243"/>
      <c r="F136" s="243" t="s">
        <v>299</v>
      </c>
      <c r="G136" s="218"/>
    </row>
    <row r="137" spans="1:7" x14ac:dyDescent="0.25">
      <c r="A137" s="49" t="s">
        <v>1007</v>
      </c>
      <c r="B137" s="119" t="s">
        <v>985</v>
      </c>
      <c r="C137" s="243" t="s">
        <v>299</v>
      </c>
      <c r="D137" s="243" t="s">
        <v>299</v>
      </c>
      <c r="E137" s="243"/>
      <c r="F137" s="243" t="s">
        <v>299</v>
      </c>
      <c r="G137" s="218"/>
    </row>
    <row r="138" spans="1:7" x14ac:dyDescent="0.25">
      <c r="A138" s="49" t="s">
        <v>1008</v>
      </c>
      <c r="B138" s="119" t="s">
        <v>985</v>
      </c>
      <c r="C138" s="243" t="s">
        <v>299</v>
      </c>
      <c r="D138" s="243" t="s">
        <v>299</v>
      </c>
      <c r="E138" s="243"/>
      <c r="F138" s="243" t="s">
        <v>299</v>
      </c>
      <c r="G138" s="218"/>
    </row>
    <row r="139" spans="1:7" x14ac:dyDescent="0.25">
      <c r="A139" s="49" t="s">
        <v>1009</v>
      </c>
      <c r="B139" s="119" t="s">
        <v>985</v>
      </c>
      <c r="C139" s="243" t="s">
        <v>299</v>
      </c>
      <c r="D139" s="243" t="s">
        <v>299</v>
      </c>
      <c r="E139" s="243"/>
      <c r="F139" s="243" t="s">
        <v>299</v>
      </c>
      <c r="G139" s="218"/>
    </row>
    <row r="140" spans="1:7" x14ac:dyDescent="0.25">
      <c r="A140" s="49" t="s">
        <v>1010</v>
      </c>
      <c r="B140" s="119" t="s">
        <v>985</v>
      </c>
      <c r="C140" s="243" t="s">
        <v>299</v>
      </c>
      <c r="D140" s="243" t="s">
        <v>299</v>
      </c>
      <c r="E140" s="243"/>
      <c r="F140" s="243" t="s">
        <v>299</v>
      </c>
      <c r="G140" s="218"/>
    </row>
    <row r="141" spans="1:7" x14ac:dyDescent="0.25">
      <c r="A141" s="49" t="s">
        <v>1011</v>
      </c>
      <c r="B141" s="119" t="s">
        <v>985</v>
      </c>
      <c r="C141" s="243" t="s">
        <v>299</v>
      </c>
      <c r="D141" s="243" t="s">
        <v>299</v>
      </c>
      <c r="E141" s="243"/>
      <c r="F141" s="243" t="s">
        <v>299</v>
      </c>
      <c r="G141" s="218"/>
    </row>
    <row r="142" spans="1:7" x14ac:dyDescent="0.25">
      <c r="A142" s="49" t="s">
        <v>1012</v>
      </c>
      <c r="B142" s="119" t="s">
        <v>985</v>
      </c>
      <c r="C142" s="243" t="s">
        <v>299</v>
      </c>
      <c r="D142" s="243" t="s">
        <v>299</v>
      </c>
      <c r="E142" s="243"/>
      <c r="F142" s="243" t="s">
        <v>299</v>
      </c>
      <c r="G142" s="218"/>
    </row>
    <row r="143" spans="1:7" x14ac:dyDescent="0.25">
      <c r="A143" s="49" t="s">
        <v>1013</v>
      </c>
      <c r="B143" s="119" t="s">
        <v>985</v>
      </c>
      <c r="C143" s="243" t="s">
        <v>299</v>
      </c>
      <c r="D143" s="243" t="s">
        <v>299</v>
      </c>
      <c r="E143" s="243"/>
      <c r="F143" s="243" t="s">
        <v>299</v>
      </c>
      <c r="G143" s="218"/>
    </row>
    <row r="144" spans="1:7" x14ac:dyDescent="0.25">
      <c r="A144" s="49" t="s">
        <v>1014</v>
      </c>
      <c r="B144" s="119" t="s">
        <v>985</v>
      </c>
      <c r="C144" s="243" t="s">
        <v>299</v>
      </c>
      <c r="D144" s="243" t="s">
        <v>299</v>
      </c>
      <c r="E144" s="243"/>
      <c r="F144" s="243" t="s">
        <v>299</v>
      </c>
      <c r="G144" s="218"/>
    </row>
    <row r="145" spans="1:7" x14ac:dyDescent="0.25">
      <c r="A145" s="49" t="s">
        <v>1015</v>
      </c>
      <c r="B145" s="119" t="s">
        <v>985</v>
      </c>
      <c r="C145" s="243" t="s">
        <v>299</v>
      </c>
      <c r="D145" s="243" t="s">
        <v>299</v>
      </c>
      <c r="E145" s="243"/>
      <c r="F145" s="243" t="s">
        <v>299</v>
      </c>
      <c r="G145" s="218"/>
    </row>
    <row r="146" spans="1:7" x14ac:dyDescent="0.25">
      <c r="A146" s="49" t="s">
        <v>1016</v>
      </c>
      <c r="B146" s="119" t="s">
        <v>985</v>
      </c>
      <c r="C146" s="243" t="s">
        <v>299</v>
      </c>
      <c r="D146" s="243" t="s">
        <v>299</v>
      </c>
      <c r="E146" s="243"/>
      <c r="F146" s="243" t="s">
        <v>299</v>
      </c>
      <c r="G146" s="218"/>
    </row>
    <row r="147" spans="1:7" x14ac:dyDescent="0.25">
      <c r="A147" s="49" t="s">
        <v>1017</v>
      </c>
      <c r="B147" s="119" t="s">
        <v>985</v>
      </c>
      <c r="C147" s="243" t="s">
        <v>299</v>
      </c>
      <c r="D147" s="243" t="s">
        <v>299</v>
      </c>
      <c r="E147" s="243"/>
      <c r="F147" s="243" t="s">
        <v>299</v>
      </c>
      <c r="G147" s="218"/>
    </row>
    <row r="148" spans="1:7" x14ac:dyDescent="0.25">
      <c r="A148" s="49" t="s">
        <v>1018</v>
      </c>
      <c r="B148" s="119" t="s">
        <v>985</v>
      </c>
      <c r="C148" s="243" t="s">
        <v>299</v>
      </c>
      <c r="D148" s="243" t="s">
        <v>299</v>
      </c>
      <c r="E148" s="243"/>
      <c r="F148" s="243" t="s">
        <v>299</v>
      </c>
      <c r="G148" s="218"/>
    </row>
    <row r="149" spans="1:7" ht="15" customHeight="1" x14ac:dyDescent="0.25">
      <c r="A149" s="62"/>
      <c r="B149" s="237" t="s">
        <v>1019</v>
      </c>
      <c r="C149" s="238" t="s">
        <v>855</v>
      </c>
      <c r="D149" s="238" t="s">
        <v>856</v>
      </c>
      <c r="E149" s="239"/>
      <c r="F149" s="240" t="s">
        <v>820</v>
      </c>
      <c r="G149" s="240"/>
    </row>
    <row r="150" spans="1:7" x14ac:dyDescent="0.25">
      <c r="A150" s="49" t="s">
        <v>1020</v>
      </c>
      <c r="B150" s="218" t="s">
        <v>1021</v>
      </c>
      <c r="C150" s="410">
        <v>0.27939999999999998</v>
      </c>
      <c r="D150" s="410">
        <v>0.45760000000000001</v>
      </c>
      <c r="E150" s="434"/>
      <c r="F150" s="410">
        <f>SUM(C150,D150)</f>
        <v>0.73699999999999999</v>
      </c>
      <c r="G150" s="138"/>
    </row>
    <row r="151" spans="1:7" x14ac:dyDescent="0.25">
      <c r="A151" s="49" t="s">
        <v>1022</v>
      </c>
      <c r="B151" s="218" t="s">
        <v>1023</v>
      </c>
      <c r="C151" s="410">
        <v>6.4000000000000001E-2</v>
      </c>
      <c r="D151" s="410">
        <v>0.18329999999999999</v>
      </c>
      <c r="E151" s="434"/>
      <c r="F151" s="410">
        <f>SUM(C151,D151)</f>
        <v>0.24729999999999999</v>
      </c>
      <c r="G151" s="138"/>
    </row>
    <row r="152" spans="1:7" x14ac:dyDescent="0.25">
      <c r="A152" s="49" t="s">
        <v>1024</v>
      </c>
      <c r="B152" s="218" t="s">
        <v>370</v>
      </c>
      <c r="C152" s="410">
        <v>2.0000000000000001E-4</v>
      </c>
      <c r="D152" s="410">
        <v>1.54E-2</v>
      </c>
      <c r="E152" s="434"/>
      <c r="F152" s="410">
        <f>SUM(C152,D152)</f>
        <v>1.5600000000000001E-2</v>
      </c>
      <c r="G152" s="138"/>
    </row>
    <row r="153" spans="1:7" outlineLevel="1" x14ac:dyDescent="0.25">
      <c r="A153" s="49" t="s">
        <v>1025</v>
      </c>
      <c r="B153" s="138"/>
      <c r="C153" s="243"/>
      <c r="D153" s="243"/>
      <c r="E153" s="271"/>
      <c r="F153" s="243"/>
      <c r="G153" s="138"/>
    </row>
    <row r="154" spans="1:7" outlineLevel="1" x14ac:dyDescent="0.25">
      <c r="A154" s="49" t="s">
        <v>1026</v>
      </c>
      <c r="B154" s="138"/>
      <c r="C154" s="243"/>
      <c r="D154" s="243"/>
      <c r="E154" s="271"/>
      <c r="F154" s="243"/>
      <c r="G154" s="138"/>
    </row>
    <row r="155" spans="1:7" outlineLevel="1" x14ac:dyDescent="0.25">
      <c r="A155" s="49" t="s">
        <v>1027</v>
      </c>
      <c r="B155" s="138"/>
      <c r="C155" s="243"/>
      <c r="D155" s="243"/>
      <c r="E155" s="271"/>
      <c r="F155" s="243"/>
      <c r="G155" s="138"/>
    </row>
    <row r="156" spans="1:7" outlineLevel="1" x14ac:dyDescent="0.25">
      <c r="A156" s="49" t="s">
        <v>1028</v>
      </c>
      <c r="B156" s="138"/>
      <c r="C156" s="243"/>
      <c r="D156" s="243"/>
      <c r="E156" s="271"/>
      <c r="F156" s="243"/>
      <c r="G156" s="138"/>
    </row>
    <row r="157" spans="1:7" outlineLevel="1" x14ac:dyDescent="0.25">
      <c r="A157" s="49" t="s">
        <v>1029</v>
      </c>
      <c r="B157" s="138"/>
      <c r="C157" s="243"/>
      <c r="D157" s="243"/>
      <c r="E157" s="271"/>
      <c r="F157" s="243"/>
      <c r="G157" s="138"/>
    </row>
    <row r="158" spans="1:7" outlineLevel="1" x14ac:dyDescent="0.25">
      <c r="A158" s="49" t="s">
        <v>1030</v>
      </c>
      <c r="B158" s="138"/>
      <c r="C158" s="243"/>
      <c r="D158" s="243"/>
      <c r="E158" s="271"/>
      <c r="F158" s="243"/>
      <c r="G158" s="138"/>
    </row>
    <row r="159" spans="1:7" ht="15" customHeight="1" x14ac:dyDescent="0.25">
      <c r="A159" s="62"/>
      <c r="B159" s="237" t="s">
        <v>1031</v>
      </c>
      <c r="C159" s="238" t="s">
        <v>855</v>
      </c>
      <c r="D159" s="238" t="s">
        <v>856</v>
      </c>
      <c r="E159" s="239"/>
      <c r="F159" s="240" t="s">
        <v>820</v>
      </c>
      <c r="G159" s="240"/>
    </row>
    <row r="160" spans="1:7" x14ac:dyDescent="0.25">
      <c r="A160" s="49" t="s">
        <v>1032</v>
      </c>
      <c r="B160" s="218" t="s">
        <v>1033</v>
      </c>
      <c r="C160" s="410">
        <v>0.2195</v>
      </c>
      <c r="D160" s="410">
        <v>0.40560000000000002</v>
      </c>
      <c r="E160" s="434"/>
      <c r="F160" s="410">
        <f>SUM(C160,D160)</f>
        <v>0.62509999999999999</v>
      </c>
      <c r="G160" s="138"/>
    </row>
    <row r="161" spans="1:7" x14ac:dyDescent="0.25">
      <c r="A161" s="49" t="s">
        <v>1034</v>
      </c>
      <c r="B161" s="218" t="s">
        <v>1035</v>
      </c>
      <c r="C161" s="410">
        <v>0.1242</v>
      </c>
      <c r="D161" s="410">
        <v>0.25080000000000002</v>
      </c>
      <c r="E161" s="434"/>
      <c r="F161" s="410">
        <f>SUM(C161,D161)</f>
        <v>0.375</v>
      </c>
      <c r="G161" s="138"/>
    </row>
    <row r="162" spans="1:7" x14ac:dyDescent="0.25">
      <c r="A162" s="49" t="s">
        <v>1036</v>
      </c>
      <c r="B162" s="218" t="s">
        <v>370</v>
      </c>
      <c r="C162" s="410"/>
      <c r="D162" s="410"/>
      <c r="E162" s="434"/>
      <c r="F162" s="410">
        <f>SUM(C162,D162)</f>
        <v>0</v>
      </c>
      <c r="G162" s="138"/>
    </row>
    <row r="163" spans="1:7" outlineLevel="1" x14ac:dyDescent="0.25">
      <c r="A163" s="49" t="s">
        <v>1037</v>
      </c>
      <c r="B163" s="138"/>
      <c r="C163" s="138"/>
      <c r="D163" s="138"/>
      <c r="E163" s="136"/>
      <c r="F163" s="138"/>
      <c r="G163" s="138"/>
    </row>
    <row r="164" spans="1:7" outlineLevel="1" x14ac:dyDescent="0.25">
      <c r="A164" s="49" t="s">
        <v>1038</v>
      </c>
      <c r="B164" s="138"/>
      <c r="C164" s="138"/>
      <c r="D164" s="138"/>
      <c r="E164" s="136"/>
      <c r="F164" s="138"/>
      <c r="G164" s="138"/>
    </row>
    <row r="165" spans="1:7" outlineLevel="1" x14ac:dyDescent="0.25">
      <c r="A165" s="49" t="s">
        <v>1039</v>
      </c>
      <c r="B165" s="138"/>
      <c r="C165" s="138"/>
      <c r="D165" s="138"/>
      <c r="E165" s="136"/>
      <c r="F165" s="138"/>
      <c r="G165" s="138"/>
    </row>
    <row r="166" spans="1:7" outlineLevel="1" x14ac:dyDescent="0.25">
      <c r="A166" s="49" t="s">
        <v>1040</v>
      </c>
      <c r="B166" s="138"/>
      <c r="C166" s="138"/>
      <c r="D166" s="138"/>
      <c r="E166" s="136"/>
      <c r="F166" s="138"/>
      <c r="G166" s="138"/>
    </row>
    <row r="167" spans="1:7" outlineLevel="1" x14ac:dyDescent="0.25">
      <c r="A167" s="49" t="s">
        <v>1041</v>
      </c>
      <c r="B167" s="138"/>
      <c r="C167" s="138"/>
      <c r="D167" s="138"/>
      <c r="E167" s="136"/>
      <c r="F167" s="138"/>
      <c r="G167" s="138"/>
    </row>
    <row r="168" spans="1:7" outlineLevel="1" x14ac:dyDescent="0.25">
      <c r="A168" s="49" t="s">
        <v>1042</v>
      </c>
      <c r="B168" s="138"/>
      <c r="C168" s="138"/>
      <c r="D168" s="138"/>
      <c r="E168" s="136"/>
      <c r="F168" s="138"/>
      <c r="G168" s="138"/>
    </row>
    <row r="169" spans="1:7" ht="15" customHeight="1" x14ac:dyDescent="0.25">
      <c r="A169" s="62"/>
      <c r="B169" s="237" t="s">
        <v>1043</v>
      </c>
      <c r="C169" s="238" t="s">
        <v>855</v>
      </c>
      <c r="D169" s="238" t="s">
        <v>856</v>
      </c>
      <c r="E169" s="239"/>
      <c r="F169" s="240" t="s">
        <v>820</v>
      </c>
      <c r="G169" s="240"/>
    </row>
    <row r="170" spans="1:7" x14ac:dyDescent="0.25">
      <c r="A170" s="49" t="s">
        <v>1044</v>
      </c>
      <c r="B170" s="130" t="s">
        <v>1045</v>
      </c>
      <c r="C170" s="410">
        <v>1.6199999999999999E-2</v>
      </c>
      <c r="D170" s="410">
        <v>5.0299999999999997E-2</v>
      </c>
      <c r="E170" s="434"/>
      <c r="F170" s="410">
        <f>SUM(C170,D170)</f>
        <v>6.6500000000000004E-2</v>
      </c>
      <c r="G170" s="138"/>
    </row>
    <row r="171" spans="1:7" x14ac:dyDescent="0.25">
      <c r="A171" s="49" t="s">
        <v>1046</v>
      </c>
      <c r="B171" s="130" t="s">
        <v>1047</v>
      </c>
      <c r="C171" s="410">
        <v>4.36E-2</v>
      </c>
      <c r="D171" s="410">
        <v>9.6500000000000002E-2</v>
      </c>
      <c r="E171" s="434"/>
      <c r="F171" s="410">
        <f>SUM(C171,D171)</f>
        <v>0.1401</v>
      </c>
      <c r="G171" s="138"/>
    </row>
    <row r="172" spans="1:7" x14ac:dyDescent="0.25">
      <c r="A172" s="49" t="s">
        <v>1048</v>
      </c>
      <c r="B172" s="130" t="s">
        <v>1049</v>
      </c>
      <c r="C172" s="410">
        <v>3.4500000000000003E-2</v>
      </c>
      <c r="D172" s="410">
        <v>6.54E-2</v>
      </c>
      <c r="E172" s="410"/>
      <c r="F172" s="410">
        <f>SUM(C172,D172)</f>
        <v>9.9900000000000003E-2</v>
      </c>
      <c r="G172" s="138"/>
    </row>
    <row r="173" spans="1:7" x14ac:dyDescent="0.25">
      <c r="A173" s="49" t="s">
        <v>1050</v>
      </c>
      <c r="B173" s="130" t="s">
        <v>1051</v>
      </c>
      <c r="C173" s="410">
        <v>9.8100000000000007E-2</v>
      </c>
      <c r="D173" s="410">
        <v>0.1996</v>
      </c>
      <c r="E173" s="410"/>
      <c r="F173" s="410">
        <f>SUM(C173,D173)</f>
        <v>0.29770000000000002</v>
      </c>
      <c r="G173" s="138"/>
    </row>
    <row r="174" spans="1:7" x14ac:dyDescent="0.25">
      <c r="A174" s="49" t="s">
        <v>1052</v>
      </c>
      <c r="B174" s="130" t="s">
        <v>1053</v>
      </c>
      <c r="C174" s="410">
        <v>0.1512</v>
      </c>
      <c r="D174" s="410">
        <v>0.2445</v>
      </c>
      <c r="E174" s="410"/>
      <c r="F174" s="410">
        <f>SUM(C174,D174)</f>
        <v>0.3957</v>
      </c>
      <c r="G174" s="138"/>
    </row>
    <row r="175" spans="1:7" outlineLevel="1" x14ac:dyDescent="0.25">
      <c r="A175" s="49" t="s">
        <v>1054</v>
      </c>
      <c r="B175" s="121"/>
      <c r="C175" s="243"/>
      <c r="D175" s="243"/>
      <c r="E175" s="243"/>
      <c r="F175" s="243"/>
      <c r="G175" s="138"/>
    </row>
    <row r="176" spans="1:7" outlineLevel="1" x14ac:dyDescent="0.25">
      <c r="A176" s="49" t="s">
        <v>1055</v>
      </c>
      <c r="B176" s="121"/>
      <c r="C176" s="243"/>
      <c r="D176" s="243"/>
      <c r="E176" s="243"/>
      <c r="F176" s="243"/>
      <c r="G176" s="138"/>
    </row>
    <row r="177" spans="1:7" outlineLevel="1" x14ac:dyDescent="0.25">
      <c r="A177" s="49" t="s">
        <v>1056</v>
      </c>
      <c r="B177" s="130"/>
      <c r="C177" s="243"/>
      <c r="D177" s="243"/>
      <c r="E177" s="243"/>
      <c r="F177" s="243"/>
      <c r="G177" s="138"/>
    </row>
    <row r="178" spans="1:7" outlineLevel="1" x14ac:dyDescent="0.25">
      <c r="A178" s="49" t="s">
        <v>1057</v>
      </c>
      <c r="B178" s="130"/>
      <c r="C178" s="243"/>
      <c r="D178" s="243"/>
      <c r="E178" s="243"/>
      <c r="F178" s="243"/>
      <c r="G178" s="138"/>
    </row>
    <row r="179" spans="1:7" ht="15" customHeight="1" x14ac:dyDescent="0.25">
      <c r="A179" s="62"/>
      <c r="B179" s="259" t="s">
        <v>1058</v>
      </c>
      <c r="C179" s="238" t="s">
        <v>855</v>
      </c>
      <c r="D179" s="238" t="s">
        <v>856</v>
      </c>
      <c r="E179" s="238"/>
      <c r="F179" s="238" t="s">
        <v>820</v>
      </c>
      <c r="G179" s="240"/>
    </row>
    <row r="180" spans="1:7" x14ac:dyDescent="0.25">
      <c r="A180" s="49" t="s">
        <v>1059</v>
      </c>
      <c r="B180" s="218" t="s">
        <v>1060</v>
      </c>
      <c r="C180" s="410"/>
      <c r="D180" s="410">
        <v>1.38E-5</v>
      </c>
      <c r="E180" s="434"/>
      <c r="F180" s="410">
        <f>SUM(C180,D180)</f>
        <v>1.38E-5</v>
      </c>
      <c r="G180" s="138"/>
    </row>
    <row r="181" spans="1:7" outlineLevel="1" x14ac:dyDescent="0.25">
      <c r="A181" s="49" t="s">
        <v>1061</v>
      </c>
      <c r="B181" s="244" t="s">
        <v>1062</v>
      </c>
      <c r="C181" s="410">
        <v>8.9999999999999999E-8</v>
      </c>
      <c r="D181" s="410">
        <v>1.97102E-3</v>
      </c>
      <c r="E181" s="434"/>
      <c r="F181" s="410">
        <f>SUM(C181,D181)</f>
        <v>1.9711099999999999E-3</v>
      </c>
      <c r="G181" s="138"/>
    </row>
    <row r="182" spans="1:7" outlineLevel="1" x14ac:dyDescent="0.25">
      <c r="A182" s="49" t="s">
        <v>1063</v>
      </c>
      <c r="B182" s="131"/>
      <c r="C182" s="410"/>
      <c r="D182" s="410"/>
      <c r="E182" s="434"/>
      <c r="F182" s="410"/>
      <c r="G182" s="138"/>
    </row>
    <row r="183" spans="1:7" outlineLevel="1" x14ac:dyDescent="0.25">
      <c r="A183" s="49" t="s">
        <v>1064</v>
      </c>
      <c r="B183" s="131"/>
      <c r="C183" s="243"/>
      <c r="D183" s="243"/>
      <c r="E183" s="271"/>
      <c r="F183" s="243"/>
      <c r="G183" s="138"/>
    </row>
    <row r="184" spans="1:7" outlineLevel="1" x14ac:dyDescent="0.25">
      <c r="A184" s="49" t="s">
        <v>1065</v>
      </c>
      <c r="B184" s="131"/>
      <c r="C184" s="243"/>
      <c r="D184" s="243"/>
      <c r="E184" s="271"/>
      <c r="F184" s="243"/>
      <c r="G184" s="138"/>
    </row>
    <row r="185" spans="1:7" ht="18.75" customHeight="1" x14ac:dyDescent="0.25">
      <c r="A185" s="100"/>
      <c r="B185" s="272" t="s">
        <v>817</v>
      </c>
      <c r="C185" s="273"/>
      <c r="D185" s="273"/>
      <c r="E185" s="273"/>
      <c r="F185" s="274"/>
      <c r="G185" s="274"/>
    </row>
    <row r="186" spans="1:7" ht="15" customHeight="1" x14ac:dyDescent="0.25">
      <c r="A186" s="62"/>
      <c r="B186" s="237" t="s">
        <v>1066</v>
      </c>
      <c r="C186" s="238" t="s">
        <v>1067</v>
      </c>
      <c r="D186" s="238" t="s">
        <v>1068</v>
      </c>
      <c r="E186" s="239"/>
      <c r="F186" s="238" t="s">
        <v>1069</v>
      </c>
      <c r="G186" s="238" t="s">
        <v>1070</v>
      </c>
    </row>
    <row r="187" spans="1:7" x14ac:dyDescent="0.25">
      <c r="A187" s="49" t="s">
        <v>1071</v>
      </c>
      <c r="B187" s="119" t="s">
        <v>1072</v>
      </c>
      <c r="C187" s="409">
        <f>(C12/C28)*1000</f>
        <v>9908.6187209304244</v>
      </c>
      <c r="D187" s="435">
        <f>C28</f>
        <v>618</v>
      </c>
      <c r="E187" s="417"/>
      <c r="F187" s="419"/>
      <c r="G187" s="255"/>
    </row>
    <row r="188" spans="1:7" x14ac:dyDescent="0.25">
      <c r="A188" s="58"/>
      <c r="B188" s="139"/>
      <c r="C188" s="417"/>
      <c r="D188" s="417"/>
      <c r="E188" s="417"/>
      <c r="F188" s="419"/>
      <c r="G188" s="255"/>
    </row>
    <row r="189" spans="1:7" x14ac:dyDescent="0.25">
      <c r="B189" s="119" t="s">
        <v>1073</v>
      </c>
      <c r="C189" s="417"/>
      <c r="D189" s="417"/>
      <c r="E189" s="417"/>
      <c r="F189" s="419"/>
      <c r="G189" s="255"/>
    </row>
    <row r="190" spans="1:7" x14ac:dyDescent="0.25">
      <c r="A190" s="49" t="s">
        <v>1074</v>
      </c>
      <c r="B190" s="119" t="s">
        <v>1075</v>
      </c>
      <c r="C190" s="409">
        <v>12.012109219999999</v>
      </c>
      <c r="D190" s="432" t="s">
        <v>299</v>
      </c>
      <c r="E190" s="417"/>
      <c r="F190" s="357">
        <f>C190/$C$214</f>
        <v>1.9616326435270303E-3</v>
      </c>
      <c r="G190" s="246" t="str">
        <f t="shared" ref="G190:G213" si="1">IF($D$214=0,"",IF(D190="[for completion]","",IF(D190="","",D190/$D$214)))</f>
        <v/>
      </c>
    </row>
    <row r="191" spans="1:7" x14ac:dyDescent="0.25">
      <c r="A191" s="49" t="s">
        <v>1076</v>
      </c>
      <c r="B191" s="119" t="s">
        <v>1077</v>
      </c>
      <c r="C191" s="409">
        <v>29.64495754</v>
      </c>
      <c r="D191" s="432" t="s">
        <v>299</v>
      </c>
      <c r="E191" s="417"/>
      <c r="F191" s="357">
        <f>C191/$C$214</f>
        <v>4.8411578151165676E-3</v>
      </c>
      <c r="G191" s="246" t="str">
        <f t="shared" si="1"/>
        <v/>
      </c>
    </row>
    <row r="192" spans="1:7" x14ac:dyDescent="0.25">
      <c r="A192" s="49" t="s">
        <v>1078</v>
      </c>
      <c r="B192" s="119" t="s">
        <v>1079</v>
      </c>
      <c r="C192" s="409">
        <v>753.04431206499999</v>
      </c>
      <c r="D192" s="432" t="s">
        <v>299</v>
      </c>
      <c r="E192" s="417"/>
      <c r="F192" s="357">
        <f>C192/$C$214</f>
        <v>0.12297559716736076</v>
      </c>
      <c r="G192" s="246" t="str">
        <f t="shared" si="1"/>
        <v/>
      </c>
    </row>
    <row r="193" spans="1:7" x14ac:dyDescent="0.25">
      <c r="A193" s="49" t="s">
        <v>1080</v>
      </c>
      <c r="B193" s="119" t="s">
        <v>1081</v>
      </c>
      <c r="C193" s="409">
        <v>5328.8249907210002</v>
      </c>
      <c r="D193" s="432" t="s">
        <v>299</v>
      </c>
      <c r="E193" s="417"/>
      <c r="F193" s="357">
        <f>C193/$C$214</f>
        <v>0.87022161237399565</v>
      </c>
      <c r="G193" s="246" t="str">
        <f t="shared" si="1"/>
        <v/>
      </c>
    </row>
    <row r="194" spans="1:7" x14ac:dyDescent="0.25">
      <c r="A194" s="49" t="s">
        <v>1082</v>
      </c>
      <c r="B194" s="119" t="s">
        <v>985</v>
      </c>
      <c r="C194" s="242" t="s">
        <v>299</v>
      </c>
      <c r="D194" s="122" t="s">
        <v>299</v>
      </c>
      <c r="E194" s="234"/>
      <c r="F194" s="246" t="str">
        <f t="shared" ref="F194:F213" si="2">IF($C$214=0,"",IF(C194="[for completion]","",IF(C194="","",C194/$C$214)))</f>
        <v/>
      </c>
      <c r="G194" s="246" t="str">
        <f t="shared" si="1"/>
        <v/>
      </c>
    </row>
    <row r="195" spans="1:7" x14ac:dyDescent="0.25">
      <c r="A195" s="49" t="s">
        <v>1083</v>
      </c>
      <c r="B195" s="119" t="s">
        <v>985</v>
      </c>
      <c r="C195" s="242" t="s">
        <v>299</v>
      </c>
      <c r="D195" s="122" t="s">
        <v>299</v>
      </c>
      <c r="E195" s="234"/>
      <c r="F195" s="246" t="str">
        <f t="shared" si="2"/>
        <v/>
      </c>
      <c r="G195" s="246" t="str">
        <f t="shared" si="1"/>
        <v/>
      </c>
    </row>
    <row r="196" spans="1:7" x14ac:dyDescent="0.25">
      <c r="A196" s="49" t="s">
        <v>1084</v>
      </c>
      <c r="B196" s="119" t="s">
        <v>985</v>
      </c>
      <c r="C196" s="242" t="s">
        <v>299</v>
      </c>
      <c r="D196" s="122" t="s">
        <v>299</v>
      </c>
      <c r="E196" s="234"/>
      <c r="F196" s="246" t="str">
        <f t="shared" si="2"/>
        <v/>
      </c>
      <c r="G196" s="246" t="str">
        <f t="shared" si="1"/>
        <v/>
      </c>
    </row>
    <row r="197" spans="1:7" x14ac:dyDescent="0.25">
      <c r="A197" s="49" t="s">
        <v>1085</v>
      </c>
      <c r="B197" s="119" t="s">
        <v>985</v>
      </c>
      <c r="C197" s="242" t="s">
        <v>299</v>
      </c>
      <c r="D197" s="122" t="s">
        <v>299</v>
      </c>
      <c r="E197" s="234"/>
      <c r="F197" s="246" t="str">
        <f t="shared" si="2"/>
        <v/>
      </c>
      <c r="G197" s="246" t="str">
        <f t="shared" si="1"/>
        <v/>
      </c>
    </row>
    <row r="198" spans="1:7" x14ac:dyDescent="0.25">
      <c r="A198" s="49" t="s">
        <v>1086</v>
      </c>
      <c r="B198" s="119" t="s">
        <v>985</v>
      </c>
      <c r="C198" s="242" t="s">
        <v>299</v>
      </c>
      <c r="D198" s="122" t="s">
        <v>299</v>
      </c>
      <c r="E198" s="234"/>
      <c r="F198" s="246" t="str">
        <f t="shared" si="2"/>
        <v/>
      </c>
      <c r="G198" s="246" t="str">
        <f t="shared" si="1"/>
        <v/>
      </c>
    </row>
    <row r="199" spans="1:7" x14ac:dyDescent="0.25">
      <c r="A199" s="49" t="s">
        <v>1087</v>
      </c>
      <c r="B199" s="119" t="s">
        <v>985</v>
      </c>
      <c r="C199" s="242" t="s">
        <v>299</v>
      </c>
      <c r="D199" s="122" t="s">
        <v>299</v>
      </c>
      <c r="E199" s="119"/>
      <c r="F199" s="246" t="str">
        <f t="shared" si="2"/>
        <v/>
      </c>
      <c r="G199" s="246" t="str">
        <f t="shared" si="1"/>
        <v/>
      </c>
    </row>
    <row r="200" spans="1:7" x14ac:dyDescent="0.25">
      <c r="A200" s="49" t="s">
        <v>1088</v>
      </c>
      <c r="B200" s="119" t="s">
        <v>985</v>
      </c>
      <c r="C200" s="242" t="s">
        <v>299</v>
      </c>
      <c r="D200" s="122" t="s">
        <v>299</v>
      </c>
      <c r="E200" s="119"/>
      <c r="F200" s="246" t="str">
        <f t="shared" si="2"/>
        <v/>
      </c>
      <c r="G200" s="246" t="str">
        <f t="shared" si="1"/>
        <v/>
      </c>
    </row>
    <row r="201" spans="1:7" x14ac:dyDescent="0.25">
      <c r="A201" s="49" t="s">
        <v>1089</v>
      </c>
      <c r="B201" s="119" t="s">
        <v>985</v>
      </c>
      <c r="C201" s="242" t="s">
        <v>299</v>
      </c>
      <c r="D201" s="122" t="s">
        <v>299</v>
      </c>
      <c r="E201" s="119"/>
      <c r="F201" s="246" t="str">
        <f t="shared" si="2"/>
        <v/>
      </c>
      <c r="G201" s="246" t="str">
        <f t="shared" si="1"/>
        <v/>
      </c>
    </row>
    <row r="202" spans="1:7" x14ac:dyDescent="0.25">
      <c r="A202" s="49" t="s">
        <v>1090</v>
      </c>
      <c r="B202" s="119" t="s">
        <v>985</v>
      </c>
      <c r="C202" s="242" t="s">
        <v>299</v>
      </c>
      <c r="D202" s="122" t="s">
        <v>299</v>
      </c>
      <c r="E202" s="119"/>
      <c r="F202" s="246" t="str">
        <f t="shared" si="2"/>
        <v/>
      </c>
      <c r="G202" s="246" t="str">
        <f t="shared" si="1"/>
        <v/>
      </c>
    </row>
    <row r="203" spans="1:7" x14ac:dyDescent="0.25">
      <c r="A203" s="49" t="s">
        <v>1091</v>
      </c>
      <c r="B203" s="119" t="s">
        <v>985</v>
      </c>
      <c r="C203" s="242" t="s">
        <v>299</v>
      </c>
      <c r="D203" s="122" t="s">
        <v>299</v>
      </c>
      <c r="E203" s="119"/>
      <c r="F203" s="246" t="str">
        <f t="shared" si="2"/>
        <v/>
      </c>
      <c r="G203" s="246" t="str">
        <f t="shared" si="1"/>
        <v/>
      </c>
    </row>
    <row r="204" spans="1:7" x14ac:dyDescent="0.25">
      <c r="A204" s="49" t="s">
        <v>1092</v>
      </c>
      <c r="B204" s="119" t="s">
        <v>985</v>
      </c>
      <c r="C204" s="242" t="s">
        <v>299</v>
      </c>
      <c r="D204" s="122" t="s">
        <v>299</v>
      </c>
      <c r="E204" s="119"/>
      <c r="F204" s="246" t="str">
        <f t="shared" si="2"/>
        <v/>
      </c>
      <c r="G204" s="246" t="str">
        <f t="shared" si="1"/>
        <v/>
      </c>
    </row>
    <row r="205" spans="1:7" x14ac:dyDescent="0.25">
      <c r="A205" s="49" t="s">
        <v>1093</v>
      </c>
      <c r="B205" s="119" t="s">
        <v>985</v>
      </c>
      <c r="C205" s="242" t="s">
        <v>299</v>
      </c>
      <c r="D205" s="122" t="s">
        <v>299</v>
      </c>
      <c r="E205" s="138"/>
      <c r="F205" s="246" t="str">
        <f t="shared" si="2"/>
        <v/>
      </c>
      <c r="G205" s="246" t="str">
        <f t="shared" si="1"/>
        <v/>
      </c>
    </row>
    <row r="206" spans="1:7" x14ac:dyDescent="0.25">
      <c r="A206" s="49" t="s">
        <v>1094</v>
      </c>
      <c r="B206" s="119" t="s">
        <v>985</v>
      </c>
      <c r="C206" s="242" t="s">
        <v>299</v>
      </c>
      <c r="D206" s="122" t="s">
        <v>299</v>
      </c>
      <c r="E206" s="244"/>
      <c r="F206" s="246" t="str">
        <f t="shared" si="2"/>
        <v/>
      </c>
      <c r="G206" s="246" t="str">
        <f t="shared" si="1"/>
        <v/>
      </c>
    </row>
    <row r="207" spans="1:7" x14ac:dyDescent="0.25">
      <c r="A207" s="49" t="s">
        <v>1095</v>
      </c>
      <c r="B207" s="119" t="s">
        <v>985</v>
      </c>
      <c r="C207" s="242" t="s">
        <v>299</v>
      </c>
      <c r="D207" s="122" t="s">
        <v>299</v>
      </c>
      <c r="E207" s="244"/>
      <c r="F207" s="246" t="str">
        <f t="shared" si="2"/>
        <v/>
      </c>
      <c r="G207" s="246" t="str">
        <f t="shared" si="1"/>
        <v/>
      </c>
    </row>
    <row r="208" spans="1:7" x14ac:dyDescent="0.25">
      <c r="A208" s="49" t="s">
        <v>1096</v>
      </c>
      <c r="B208" s="119" t="s">
        <v>985</v>
      </c>
      <c r="C208" s="242" t="s">
        <v>299</v>
      </c>
      <c r="D208" s="122" t="s">
        <v>299</v>
      </c>
      <c r="E208" s="244"/>
      <c r="F208" s="246" t="str">
        <f t="shared" si="2"/>
        <v/>
      </c>
      <c r="G208" s="246" t="str">
        <f t="shared" si="1"/>
        <v/>
      </c>
    </row>
    <row r="209" spans="1:7" x14ac:dyDescent="0.25">
      <c r="A209" s="49" t="s">
        <v>1097</v>
      </c>
      <c r="B209" s="119" t="s">
        <v>985</v>
      </c>
      <c r="C209" s="242" t="s">
        <v>299</v>
      </c>
      <c r="D209" s="122" t="s">
        <v>299</v>
      </c>
      <c r="E209" s="244"/>
      <c r="F209" s="246" t="str">
        <f t="shared" si="2"/>
        <v/>
      </c>
      <c r="G209" s="246" t="str">
        <f t="shared" si="1"/>
        <v/>
      </c>
    </row>
    <row r="210" spans="1:7" x14ac:dyDescent="0.25">
      <c r="A210" s="49" t="s">
        <v>1098</v>
      </c>
      <c r="B210" s="119" t="s">
        <v>985</v>
      </c>
      <c r="C210" s="242" t="s">
        <v>299</v>
      </c>
      <c r="D210" s="122" t="s">
        <v>299</v>
      </c>
      <c r="E210" s="244"/>
      <c r="F210" s="246" t="str">
        <f t="shared" si="2"/>
        <v/>
      </c>
      <c r="G210" s="246" t="str">
        <f t="shared" si="1"/>
        <v/>
      </c>
    </row>
    <row r="211" spans="1:7" x14ac:dyDescent="0.25">
      <c r="A211" s="49" t="s">
        <v>1099</v>
      </c>
      <c r="B211" s="119" t="s">
        <v>985</v>
      </c>
      <c r="C211" s="242" t="s">
        <v>299</v>
      </c>
      <c r="D211" s="122" t="s">
        <v>299</v>
      </c>
      <c r="E211" s="244"/>
      <c r="F211" s="246" t="str">
        <f t="shared" si="2"/>
        <v/>
      </c>
      <c r="G211" s="246" t="str">
        <f t="shared" si="1"/>
        <v/>
      </c>
    </row>
    <row r="212" spans="1:7" x14ac:dyDescent="0.25">
      <c r="A212" s="49" t="s">
        <v>1100</v>
      </c>
      <c r="B212" s="119" t="s">
        <v>985</v>
      </c>
      <c r="C212" s="242" t="s">
        <v>299</v>
      </c>
      <c r="D212" s="122" t="s">
        <v>299</v>
      </c>
      <c r="E212" s="244"/>
      <c r="F212" s="246" t="str">
        <f t="shared" si="2"/>
        <v/>
      </c>
      <c r="G212" s="246" t="str">
        <f t="shared" si="1"/>
        <v/>
      </c>
    </row>
    <row r="213" spans="1:7" x14ac:dyDescent="0.25">
      <c r="A213" s="49" t="s">
        <v>1101</v>
      </c>
      <c r="B213" s="119" t="s">
        <v>985</v>
      </c>
      <c r="C213" s="242" t="s">
        <v>299</v>
      </c>
      <c r="D213" s="122" t="s">
        <v>299</v>
      </c>
      <c r="E213" s="244"/>
      <c r="F213" s="246" t="str">
        <f t="shared" si="2"/>
        <v/>
      </c>
      <c r="G213" s="246" t="str">
        <f t="shared" si="1"/>
        <v/>
      </c>
    </row>
    <row r="214" spans="1:7" x14ac:dyDescent="0.25">
      <c r="A214" s="49" t="s">
        <v>1102</v>
      </c>
      <c r="B214" s="248" t="s">
        <v>372</v>
      </c>
      <c r="C214" s="414">
        <f>SUM(C190:C213)</f>
        <v>6123.5263695459998</v>
      </c>
      <c r="D214" s="413">
        <f>SUM(D190:D213)</f>
        <v>0</v>
      </c>
      <c r="E214" s="411"/>
      <c r="F214" s="415">
        <f>SUM(F190:F213)</f>
        <v>1</v>
      </c>
      <c r="G214" s="250">
        <f>SUM(G190:G213)</f>
        <v>0</v>
      </c>
    </row>
    <row r="215" spans="1:7" ht="15" customHeight="1" x14ac:dyDescent="0.25">
      <c r="A215" s="62"/>
      <c r="B215" s="238" t="s">
        <v>1103</v>
      </c>
      <c r="C215" s="238" t="s">
        <v>1067</v>
      </c>
      <c r="D215" s="238" t="s">
        <v>1068</v>
      </c>
      <c r="E215" s="239"/>
      <c r="F215" s="238" t="s">
        <v>855</v>
      </c>
      <c r="G215" s="238" t="s">
        <v>1070</v>
      </c>
    </row>
    <row r="216" spans="1:7" x14ac:dyDescent="0.25">
      <c r="A216" s="49" t="s">
        <v>1104</v>
      </c>
      <c r="B216" s="218" t="s">
        <v>1105</v>
      </c>
      <c r="C216" s="410">
        <v>0.57294218649999995</v>
      </c>
      <c r="D216" s="412"/>
      <c r="E216" s="412"/>
      <c r="F216" s="358"/>
      <c r="G216" s="268"/>
    </row>
    <row r="217" spans="1:7" x14ac:dyDescent="0.25">
      <c r="B217" s="138"/>
      <c r="C217" s="412"/>
      <c r="D217" s="412"/>
      <c r="E217" s="412"/>
      <c r="F217" s="358"/>
      <c r="G217" s="268"/>
    </row>
    <row r="218" spans="1:7" x14ac:dyDescent="0.25">
      <c r="B218" s="119" t="s">
        <v>1106</v>
      </c>
      <c r="C218" s="412"/>
      <c r="D218" s="412"/>
      <c r="E218" s="412"/>
      <c r="F218" s="358"/>
      <c r="G218" s="268"/>
    </row>
    <row r="219" spans="1:7" x14ac:dyDescent="0.25">
      <c r="A219" s="49" t="s">
        <v>1107</v>
      </c>
      <c r="B219" s="218" t="s">
        <v>1108</v>
      </c>
      <c r="C219" s="409">
        <v>162.15514709999999</v>
      </c>
      <c r="D219" s="432" t="s">
        <v>299</v>
      </c>
      <c r="E219" s="412"/>
      <c r="F219" s="357">
        <f t="shared" ref="F219:F226" si="3">IF($C$227=0,"",IF(C219="[for completion]","",C219/$C$227))</f>
        <v>2.6480680789821149E-2</v>
      </c>
      <c r="G219" s="246" t="str">
        <f t="shared" ref="G219:G226" si="4">IF($D$227=0,"",IF(D219="[for completion]","",D219/$D$227))</f>
        <v/>
      </c>
    </row>
    <row r="220" spans="1:7" x14ac:dyDescent="0.25">
      <c r="A220" s="49" t="s">
        <v>1109</v>
      </c>
      <c r="B220" s="218" t="s">
        <v>1110</v>
      </c>
      <c r="C220" s="409">
        <v>270.32027215900001</v>
      </c>
      <c r="D220" s="432" t="s">
        <v>299</v>
      </c>
      <c r="E220" s="412"/>
      <c r="F220" s="357">
        <f t="shared" si="3"/>
        <v>4.4144542841095279E-2</v>
      </c>
      <c r="G220" s="246" t="str">
        <f t="shared" si="4"/>
        <v/>
      </c>
    </row>
    <row r="221" spans="1:7" x14ac:dyDescent="0.25">
      <c r="A221" s="49" t="s">
        <v>1111</v>
      </c>
      <c r="B221" s="218" t="s">
        <v>1112</v>
      </c>
      <c r="C221" s="409">
        <v>5691.050950287</v>
      </c>
      <c r="D221" s="432" t="s">
        <v>299</v>
      </c>
      <c r="E221" s="412"/>
      <c r="F221" s="357">
        <f t="shared" si="3"/>
        <v>0.92937477636908361</v>
      </c>
      <c r="G221" s="246" t="str">
        <f t="shared" si="4"/>
        <v/>
      </c>
    </row>
    <row r="222" spans="1:7" x14ac:dyDescent="0.25">
      <c r="A222" s="49" t="s">
        <v>1113</v>
      </c>
      <c r="B222" s="218" t="s">
        <v>1114</v>
      </c>
      <c r="C222" s="409" t="s">
        <v>299</v>
      </c>
      <c r="D222" s="432" t="s">
        <v>299</v>
      </c>
      <c r="E222" s="412"/>
      <c r="F222" s="357" t="str">
        <f t="shared" si="3"/>
        <v/>
      </c>
      <c r="G222" s="246" t="str">
        <f t="shared" si="4"/>
        <v/>
      </c>
    </row>
    <row r="223" spans="1:7" x14ac:dyDescent="0.25">
      <c r="A223" s="49" t="s">
        <v>1115</v>
      </c>
      <c r="B223" s="218" t="s">
        <v>1116</v>
      </c>
      <c r="C223" s="409" t="s">
        <v>299</v>
      </c>
      <c r="D223" s="432" t="s">
        <v>299</v>
      </c>
      <c r="E223" s="412"/>
      <c r="F223" s="357" t="str">
        <f t="shared" si="3"/>
        <v/>
      </c>
      <c r="G223" s="246" t="str">
        <f t="shared" si="4"/>
        <v/>
      </c>
    </row>
    <row r="224" spans="1:7" x14ac:dyDescent="0.25">
      <c r="A224" s="49" t="s">
        <v>1117</v>
      </c>
      <c r="B224" s="218" t="s">
        <v>1118</v>
      </c>
      <c r="C224" s="409" t="s">
        <v>299</v>
      </c>
      <c r="D224" s="432" t="s">
        <v>299</v>
      </c>
      <c r="E224" s="412"/>
      <c r="F224" s="357" t="str">
        <f t="shared" si="3"/>
        <v/>
      </c>
      <c r="G224" s="246" t="str">
        <f t="shared" si="4"/>
        <v/>
      </c>
    </row>
    <row r="225" spans="1:7" x14ac:dyDescent="0.25">
      <c r="A225" s="49" t="s">
        <v>1119</v>
      </c>
      <c r="B225" s="218" t="s">
        <v>1120</v>
      </c>
      <c r="C225" s="409" t="s">
        <v>299</v>
      </c>
      <c r="D225" s="432" t="s">
        <v>299</v>
      </c>
      <c r="E225" s="412"/>
      <c r="F225" s="357" t="str">
        <f t="shared" si="3"/>
        <v/>
      </c>
      <c r="G225" s="246" t="str">
        <f t="shared" si="4"/>
        <v/>
      </c>
    </row>
    <row r="226" spans="1:7" x14ac:dyDescent="0.25">
      <c r="A226" s="49" t="s">
        <v>1121</v>
      </c>
      <c r="B226" s="218" t="s">
        <v>1122</v>
      </c>
      <c r="C226" s="409" t="s">
        <v>299</v>
      </c>
      <c r="D226" s="432" t="s">
        <v>299</v>
      </c>
      <c r="E226" s="412"/>
      <c r="F226" s="357" t="str">
        <f t="shared" si="3"/>
        <v/>
      </c>
      <c r="G226" s="246" t="str">
        <f t="shared" si="4"/>
        <v/>
      </c>
    </row>
    <row r="227" spans="1:7" x14ac:dyDescent="0.25">
      <c r="A227" s="49" t="s">
        <v>1123</v>
      </c>
      <c r="B227" s="248" t="s">
        <v>372</v>
      </c>
      <c r="C227" s="409">
        <f>SUM(C219:C226)</f>
        <v>6123.5263695459998</v>
      </c>
      <c r="D227" s="432">
        <f>SUM(D219:D226)</f>
        <v>0</v>
      </c>
      <c r="E227" s="412"/>
      <c r="F227" s="410">
        <f>SUM(F219:F226)</f>
        <v>1</v>
      </c>
      <c r="G227" s="243">
        <f>SUM(G219:G226)</f>
        <v>0</v>
      </c>
    </row>
    <row r="228" spans="1:7" outlineLevel="1" x14ac:dyDescent="0.25">
      <c r="A228" s="49" t="s">
        <v>1124</v>
      </c>
      <c r="B228" s="120" t="s">
        <v>1125</v>
      </c>
      <c r="C228" s="242"/>
      <c r="D228" s="122"/>
      <c r="E228" s="138"/>
      <c r="F228" s="246">
        <f t="shared" ref="F228:F233" si="5">IF($C$227=0,"",IF(C228="[for completion]","",C228/$C$227))</f>
        <v>0</v>
      </c>
      <c r="G228" s="246" t="str">
        <f t="shared" ref="G228:G233" si="6">IF($D$227=0,"",IF(D228="[for completion]","",D228/$D$227))</f>
        <v/>
      </c>
    </row>
    <row r="229" spans="1:7" outlineLevel="1" x14ac:dyDescent="0.25">
      <c r="A229" s="49" t="s">
        <v>1126</v>
      </c>
      <c r="B229" s="120" t="s">
        <v>1127</v>
      </c>
      <c r="C229" s="242"/>
      <c r="D229" s="122"/>
      <c r="E229" s="138"/>
      <c r="F229" s="246">
        <f t="shared" si="5"/>
        <v>0</v>
      </c>
      <c r="G229" s="246" t="str">
        <f t="shared" si="6"/>
        <v/>
      </c>
    </row>
    <row r="230" spans="1:7" outlineLevel="1" x14ac:dyDescent="0.25">
      <c r="A230" s="49" t="s">
        <v>1128</v>
      </c>
      <c r="B230" s="120" t="s">
        <v>1129</v>
      </c>
      <c r="C230" s="242"/>
      <c r="D230" s="122"/>
      <c r="E230" s="138"/>
      <c r="F230" s="246">
        <f t="shared" si="5"/>
        <v>0</v>
      </c>
      <c r="G230" s="246" t="str">
        <f t="shared" si="6"/>
        <v/>
      </c>
    </row>
    <row r="231" spans="1:7" outlineLevel="1" x14ac:dyDescent="0.25">
      <c r="A231" s="49" t="s">
        <v>1130</v>
      </c>
      <c r="B231" s="120" t="s">
        <v>1131</v>
      </c>
      <c r="C231" s="242"/>
      <c r="D231" s="122"/>
      <c r="E231" s="138"/>
      <c r="F231" s="246">
        <f t="shared" si="5"/>
        <v>0</v>
      </c>
      <c r="G231" s="246" t="str">
        <f t="shared" si="6"/>
        <v/>
      </c>
    </row>
    <row r="232" spans="1:7" outlineLevel="1" x14ac:dyDescent="0.25">
      <c r="A232" s="49" t="s">
        <v>1132</v>
      </c>
      <c r="B232" s="120" t="s">
        <v>1133</v>
      </c>
      <c r="C232" s="242"/>
      <c r="D232" s="122"/>
      <c r="E232" s="138"/>
      <c r="F232" s="246">
        <f t="shared" si="5"/>
        <v>0</v>
      </c>
      <c r="G232" s="246" t="str">
        <f t="shared" si="6"/>
        <v/>
      </c>
    </row>
    <row r="233" spans="1:7" outlineLevel="1" x14ac:dyDescent="0.25">
      <c r="A233" s="49" t="s">
        <v>1134</v>
      </c>
      <c r="B233" s="120" t="s">
        <v>1135</v>
      </c>
      <c r="C233" s="242"/>
      <c r="D233" s="122"/>
      <c r="E233" s="138"/>
      <c r="F233" s="246">
        <f t="shared" si="5"/>
        <v>0</v>
      </c>
      <c r="G233" s="246" t="str">
        <f t="shared" si="6"/>
        <v/>
      </c>
    </row>
    <row r="234" spans="1:7" outlineLevel="1" x14ac:dyDescent="0.25">
      <c r="A234" s="49" t="s">
        <v>1136</v>
      </c>
      <c r="B234" s="120"/>
      <c r="C234" s="138"/>
      <c r="D234" s="138"/>
      <c r="E234" s="138"/>
      <c r="F234" s="246"/>
      <c r="G234" s="246"/>
    </row>
    <row r="235" spans="1:7" outlineLevel="1" x14ac:dyDescent="0.25">
      <c r="A235" s="49" t="s">
        <v>1137</v>
      </c>
      <c r="B235" s="120"/>
      <c r="C235" s="138"/>
      <c r="D235" s="138"/>
      <c r="E235" s="138"/>
      <c r="F235" s="246"/>
      <c r="G235" s="246"/>
    </row>
    <row r="236" spans="1:7" outlineLevel="1" x14ac:dyDescent="0.25">
      <c r="A236" s="49" t="s">
        <v>1138</v>
      </c>
      <c r="B236" s="120"/>
      <c r="C236" s="138"/>
      <c r="D236" s="138"/>
      <c r="E236" s="138"/>
      <c r="F236" s="246"/>
      <c r="G236" s="246"/>
    </row>
    <row r="237" spans="1:7" ht="15" customHeight="1" x14ac:dyDescent="0.25">
      <c r="A237" s="62"/>
      <c r="B237" s="238" t="s">
        <v>1139</v>
      </c>
      <c r="C237" s="238" t="s">
        <v>1067</v>
      </c>
      <c r="D237" s="238" t="s">
        <v>1068</v>
      </c>
      <c r="E237" s="239"/>
      <c r="F237" s="238" t="s">
        <v>855</v>
      </c>
      <c r="G237" s="238" t="s">
        <v>1070</v>
      </c>
    </row>
    <row r="238" spans="1:7" x14ac:dyDescent="0.25">
      <c r="A238" s="49" t="s">
        <v>1140</v>
      </c>
      <c r="B238" s="218" t="s">
        <v>1105</v>
      </c>
      <c r="C238" s="410" t="s">
        <v>2140</v>
      </c>
      <c r="D238" s="412"/>
      <c r="E238" s="138"/>
      <c r="F238" s="268"/>
      <c r="G238" s="268"/>
    </row>
    <row r="239" spans="1:7" x14ac:dyDescent="0.25">
      <c r="B239" s="138"/>
      <c r="C239" s="412"/>
      <c r="D239" s="412"/>
      <c r="E239" s="138"/>
      <c r="F239" s="268"/>
      <c r="G239" s="268"/>
    </row>
    <row r="240" spans="1:7" x14ac:dyDescent="0.25">
      <c r="B240" s="119" t="s">
        <v>1106</v>
      </c>
      <c r="C240" s="412"/>
      <c r="D240" s="412"/>
      <c r="E240" s="138"/>
      <c r="F240" s="268"/>
      <c r="G240" s="268"/>
    </row>
    <row r="241" spans="1:7" x14ac:dyDescent="0.25">
      <c r="A241" s="49" t="s">
        <v>1141</v>
      </c>
      <c r="B241" s="218" t="s">
        <v>1108</v>
      </c>
      <c r="C241" s="409" t="s">
        <v>2140</v>
      </c>
      <c r="D241" s="409" t="s">
        <v>2140</v>
      </c>
      <c r="E241" s="138"/>
      <c r="F241" s="246" t="str">
        <f t="shared" ref="F241:F248" si="7">IF($C$249=0,"",IF(C241="[Mark as ND1 if not relevant]","",C241/$C$249))</f>
        <v/>
      </c>
      <c r="G241" s="246" t="str">
        <f t="shared" ref="G241:G248" si="8">IF($D$249=0,"",IF(D241="[Mark as ND1 if not relevant]","",D241/$D$249))</f>
        <v/>
      </c>
    </row>
    <row r="242" spans="1:7" x14ac:dyDescent="0.25">
      <c r="A242" s="49" t="s">
        <v>1142</v>
      </c>
      <c r="B242" s="218" t="s">
        <v>1110</v>
      </c>
      <c r="C242" s="409" t="s">
        <v>2140</v>
      </c>
      <c r="D242" s="409" t="s">
        <v>2140</v>
      </c>
      <c r="E242" s="138"/>
      <c r="F242" s="246" t="str">
        <f t="shared" si="7"/>
        <v/>
      </c>
      <c r="G242" s="246" t="str">
        <f t="shared" si="8"/>
        <v/>
      </c>
    </row>
    <row r="243" spans="1:7" x14ac:dyDescent="0.25">
      <c r="A243" s="49" t="s">
        <v>1143</v>
      </c>
      <c r="B243" s="218" t="s">
        <v>1112</v>
      </c>
      <c r="C243" s="409" t="s">
        <v>2140</v>
      </c>
      <c r="D243" s="409" t="s">
        <v>2140</v>
      </c>
      <c r="E243" s="138"/>
      <c r="F243" s="246" t="str">
        <f t="shared" si="7"/>
        <v/>
      </c>
      <c r="G243" s="246" t="str">
        <f t="shared" si="8"/>
        <v/>
      </c>
    </row>
    <row r="244" spans="1:7" x14ac:dyDescent="0.25">
      <c r="A244" s="49" t="s">
        <v>1144</v>
      </c>
      <c r="B244" s="218" t="s">
        <v>1114</v>
      </c>
      <c r="C244" s="409" t="s">
        <v>2140</v>
      </c>
      <c r="D244" s="409" t="s">
        <v>2140</v>
      </c>
      <c r="E244" s="138"/>
      <c r="F244" s="246" t="str">
        <f t="shared" si="7"/>
        <v/>
      </c>
      <c r="G244" s="246" t="str">
        <f t="shared" si="8"/>
        <v/>
      </c>
    </row>
    <row r="245" spans="1:7" x14ac:dyDescent="0.25">
      <c r="A245" s="49" t="s">
        <v>1145</v>
      </c>
      <c r="B245" s="218" t="s">
        <v>1116</v>
      </c>
      <c r="C245" s="409" t="s">
        <v>2140</v>
      </c>
      <c r="D245" s="409" t="s">
        <v>2140</v>
      </c>
      <c r="E245" s="138"/>
      <c r="F245" s="246" t="str">
        <f t="shared" si="7"/>
        <v/>
      </c>
      <c r="G245" s="246" t="str">
        <f t="shared" si="8"/>
        <v/>
      </c>
    </row>
    <row r="246" spans="1:7" x14ac:dyDescent="0.25">
      <c r="A246" s="49" t="s">
        <v>1146</v>
      </c>
      <c r="B246" s="218" t="s">
        <v>1118</v>
      </c>
      <c r="C246" s="409" t="s">
        <v>2140</v>
      </c>
      <c r="D246" s="409" t="s">
        <v>2140</v>
      </c>
      <c r="E246" s="138"/>
      <c r="F246" s="246" t="str">
        <f t="shared" si="7"/>
        <v/>
      </c>
      <c r="G246" s="246" t="str">
        <f t="shared" si="8"/>
        <v/>
      </c>
    </row>
    <row r="247" spans="1:7" x14ac:dyDescent="0.25">
      <c r="A247" s="49" t="s">
        <v>1147</v>
      </c>
      <c r="B247" s="218" t="s">
        <v>1120</v>
      </c>
      <c r="C247" s="409" t="s">
        <v>2140</v>
      </c>
      <c r="D247" s="409" t="s">
        <v>2140</v>
      </c>
      <c r="E247" s="138"/>
      <c r="F247" s="246" t="str">
        <f t="shared" si="7"/>
        <v/>
      </c>
      <c r="G247" s="246" t="str">
        <f t="shared" si="8"/>
        <v/>
      </c>
    </row>
    <row r="248" spans="1:7" x14ac:dyDescent="0.25">
      <c r="A248" s="49" t="s">
        <v>1148</v>
      </c>
      <c r="B248" s="218" t="s">
        <v>1122</v>
      </c>
      <c r="C248" s="409" t="s">
        <v>2140</v>
      </c>
      <c r="D248" s="409" t="s">
        <v>2140</v>
      </c>
      <c r="E248" s="138"/>
      <c r="F248" s="246" t="str">
        <f t="shared" si="7"/>
        <v/>
      </c>
      <c r="G248" s="246" t="str">
        <f t="shared" si="8"/>
        <v/>
      </c>
    </row>
    <row r="249" spans="1:7" x14ac:dyDescent="0.25">
      <c r="A249" s="49" t="s">
        <v>1149</v>
      </c>
      <c r="B249" s="248" t="s">
        <v>372</v>
      </c>
      <c r="C249" s="242">
        <f>SUM(C241:C248)</f>
        <v>0</v>
      </c>
      <c r="D249" s="122">
        <f>SUM(D241:D248)</f>
        <v>0</v>
      </c>
      <c r="E249" s="138"/>
      <c r="F249" s="243">
        <f>SUM(F241:F248)</f>
        <v>0</v>
      </c>
      <c r="G249" s="243">
        <f>SUM(G241:G248)</f>
        <v>0</v>
      </c>
    </row>
    <row r="250" spans="1:7" outlineLevel="1" x14ac:dyDescent="0.25">
      <c r="A250" s="49" t="s">
        <v>1150</v>
      </c>
      <c r="B250" s="120" t="s">
        <v>1125</v>
      </c>
      <c r="C250" s="242"/>
      <c r="D250" s="122"/>
      <c r="E250" s="138"/>
      <c r="F250" s="246" t="str">
        <f t="shared" ref="F250:F255" si="9">IF($C$249=0,"",IF(C250="[for completion]","",C250/$C$249))</f>
        <v/>
      </c>
      <c r="G250" s="246" t="str">
        <f t="shared" ref="G250:G255" si="10">IF($D$249=0,"",IF(D250="[for completion]","",D250/$D$249))</f>
        <v/>
      </c>
    </row>
    <row r="251" spans="1:7" outlineLevel="1" x14ac:dyDescent="0.25">
      <c r="A251" s="49" t="s">
        <v>1151</v>
      </c>
      <c r="B251" s="120" t="s">
        <v>1127</v>
      </c>
      <c r="C251" s="242"/>
      <c r="D251" s="122"/>
      <c r="E251" s="138"/>
      <c r="F251" s="246" t="str">
        <f t="shared" si="9"/>
        <v/>
      </c>
      <c r="G251" s="246" t="str">
        <f t="shared" si="10"/>
        <v/>
      </c>
    </row>
    <row r="252" spans="1:7" outlineLevel="1" x14ac:dyDescent="0.25">
      <c r="A252" s="49" t="s">
        <v>1152</v>
      </c>
      <c r="B252" s="120" t="s">
        <v>1129</v>
      </c>
      <c r="C252" s="242"/>
      <c r="D252" s="122"/>
      <c r="E252" s="138"/>
      <c r="F252" s="246" t="str">
        <f t="shared" si="9"/>
        <v/>
      </c>
      <c r="G252" s="246" t="str">
        <f t="shared" si="10"/>
        <v/>
      </c>
    </row>
    <row r="253" spans="1:7" outlineLevel="1" x14ac:dyDescent="0.25">
      <c r="A253" s="49" t="s">
        <v>1153</v>
      </c>
      <c r="B253" s="120" t="s">
        <v>1131</v>
      </c>
      <c r="C253" s="242"/>
      <c r="D253" s="122"/>
      <c r="E253" s="138"/>
      <c r="F253" s="246" t="str">
        <f t="shared" si="9"/>
        <v/>
      </c>
      <c r="G253" s="246" t="str">
        <f t="shared" si="10"/>
        <v/>
      </c>
    </row>
    <row r="254" spans="1:7" outlineLevel="1" x14ac:dyDescent="0.25">
      <c r="A254" s="49" t="s">
        <v>1154</v>
      </c>
      <c r="B254" s="120" t="s">
        <v>1133</v>
      </c>
      <c r="C254" s="242"/>
      <c r="D254" s="122"/>
      <c r="E254" s="138"/>
      <c r="F254" s="246" t="str">
        <f t="shared" si="9"/>
        <v/>
      </c>
      <c r="G254" s="246" t="str">
        <f t="shared" si="10"/>
        <v/>
      </c>
    </row>
    <row r="255" spans="1:7" outlineLevel="1" x14ac:dyDescent="0.25">
      <c r="A255" s="49" t="s">
        <v>1155</v>
      </c>
      <c r="B255" s="120" t="s">
        <v>1135</v>
      </c>
      <c r="C255" s="242"/>
      <c r="D255" s="122"/>
      <c r="E255" s="138"/>
      <c r="F255" s="246" t="str">
        <f t="shared" si="9"/>
        <v/>
      </c>
      <c r="G255" s="246" t="str">
        <f t="shared" si="10"/>
        <v/>
      </c>
    </row>
    <row r="256" spans="1:7" outlineLevel="1" x14ac:dyDescent="0.25">
      <c r="A256" s="49" t="s">
        <v>1156</v>
      </c>
      <c r="B256" s="120"/>
      <c r="C256" s="138"/>
      <c r="D256" s="138"/>
      <c r="E256" s="138"/>
      <c r="F256" s="247"/>
      <c r="G256" s="247"/>
    </row>
    <row r="257" spans="1:14" outlineLevel="1" x14ac:dyDescent="0.25">
      <c r="A257" s="49" t="s">
        <v>1157</v>
      </c>
      <c r="B257" s="120"/>
      <c r="C257" s="138"/>
      <c r="D257" s="138"/>
      <c r="E257" s="138"/>
      <c r="F257" s="247"/>
      <c r="G257" s="247"/>
    </row>
    <row r="258" spans="1:14" outlineLevel="1" x14ac:dyDescent="0.25">
      <c r="A258" s="49" t="s">
        <v>1158</v>
      </c>
      <c r="B258" s="120"/>
      <c r="C258" s="138"/>
      <c r="D258" s="138"/>
      <c r="E258" s="138"/>
      <c r="F258" s="247"/>
      <c r="G258" s="247"/>
    </row>
    <row r="259" spans="1:14" ht="15" customHeight="1" x14ac:dyDescent="0.25">
      <c r="A259" s="62"/>
      <c r="B259" s="254" t="s">
        <v>1159</v>
      </c>
      <c r="C259" s="238" t="s">
        <v>855</v>
      </c>
      <c r="D259" s="238"/>
      <c r="E259" s="239"/>
      <c r="F259" s="238"/>
      <c r="G259" s="238"/>
    </row>
    <row r="260" spans="1:14" x14ac:dyDescent="0.25">
      <c r="A260" s="49" t="s">
        <v>1160</v>
      </c>
      <c r="B260" s="218" t="s">
        <v>1161</v>
      </c>
      <c r="C260" s="410">
        <v>3.3555742399999998E-2</v>
      </c>
      <c r="D260" s="412"/>
      <c r="E260" s="244"/>
      <c r="F260" s="244"/>
      <c r="G260" s="244"/>
    </row>
    <row r="261" spans="1:14" x14ac:dyDescent="0.25">
      <c r="A261" s="49" t="s">
        <v>1162</v>
      </c>
      <c r="B261" s="218" t="s">
        <v>1163</v>
      </c>
      <c r="C261" s="410" t="s">
        <v>299</v>
      </c>
      <c r="D261" s="412"/>
      <c r="E261" s="244"/>
      <c r="F261" s="244"/>
      <c r="G261" s="138"/>
    </row>
    <row r="262" spans="1:14" x14ac:dyDescent="0.25">
      <c r="A262" s="49" t="s">
        <v>1164</v>
      </c>
      <c r="B262" s="218" t="s">
        <v>1165</v>
      </c>
      <c r="C262" s="410" t="s">
        <v>299</v>
      </c>
      <c r="D262" s="412"/>
      <c r="E262" s="244"/>
      <c r="F262" s="244"/>
      <c r="G262" s="138"/>
    </row>
    <row r="263" spans="1:14" x14ac:dyDescent="0.25">
      <c r="A263" s="49" t="s">
        <v>1166</v>
      </c>
      <c r="B263" s="218" t="s">
        <v>1167</v>
      </c>
      <c r="C263" s="410" t="s">
        <v>299</v>
      </c>
      <c r="D263" s="412"/>
      <c r="E263" s="244"/>
      <c r="F263" s="244"/>
      <c r="G263" s="138"/>
    </row>
    <row r="264" spans="1:14" x14ac:dyDescent="0.25">
      <c r="A264" s="49" t="s">
        <v>1168</v>
      </c>
      <c r="B264" s="119" t="s">
        <v>1169</v>
      </c>
      <c r="C264" s="410" t="s">
        <v>299</v>
      </c>
      <c r="D264" s="417"/>
      <c r="E264" s="234"/>
      <c r="F264" s="255"/>
      <c r="G264" s="255"/>
      <c r="H264" s="47"/>
      <c r="I264" s="49"/>
      <c r="J264" s="49"/>
      <c r="K264" s="49"/>
      <c r="L264" s="47"/>
      <c r="M264" s="47"/>
      <c r="N264" s="47"/>
    </row>
    <row r="265" spans="1:14" x14ac:dyDescent="0.25">
      <c r="A265" s="49" t="s">
        <v>1170</v>
      </c>
      <c r="B265" s="218" t="s">
        <v>370</v>
      </c>
      <c r="C265" s="410" t="s">
        <v>299</v>
      </c>
      <c r="D265" s="412"/>
      <c r="E265" s="244"/>
      <c r="F265" s="244"/>
      <c r="G265" s="138"/>
    </row>
    <row r="266" spans="1:14" outlineLevel="1" x14ac:dyDescent="0.25">
      <c r="A266" s="49" t="s">
        <v>1171</v>
      </c>
      <c r="B266" s="120" t="s">
        <v>1172</v>
      </c>
      <c r="C266" s="436"/>
      <c r="D266" s="412"/>
      <c r="E266" s="244"/>
      <c r="F266" s="244"/>
      <c r="G266" s="138"/>
    </row>
    <row r="267" spans="1:14" outlineLevel="1" x14ac:dyDescent="0.25">
      <c r="A267" s="49" t="s">
        <v>1173</v>
      </c>
      <c r="B267" s="120" t="s">
        <v>1174</v>
      </c>
      <c r="C267" s="410">
        <v>0.95646374379999999</v>
      </c>
      <c r="D267" s="412"/>
      <c r="E267" s="244"/>
      <c r="F267" s="244"/>
      <c r="G267" s="138"/>
    </row>
    <row r="268" spans="1:14" outlineLevel="1" x14ac:dyDescent="0.25">
      <c r="A268" s="49" t="s">
        <v>1175</v>
      </c>
      <c r="B268" s="120" t="s">
        <v>1176</v>
      </c>
      <c r="C268" s="410"/>
      <c r="D268" s="412"/>
      <c r="E268" s="244"/>
      <c r="F268" s="244"/>
      <c r="G268" s="138"/>
    </row>
    <row r="269" spans="1:14" outlineLevel="1" x14ac:dyDescent="0.25">
      <c r="A269" s="49" t="s">
        <v>1177</v>
      </c>
      <c r="B269" s="120" t="s">
        <v>1178</v>
      </c>
      <c r="C269" s="410">
        <v>9.9805138000000002E-3</v>
      </c>
      <c r="D269" s="412"/>
      <c r="E269" s="244"/>
      <c r="F269" s="244"/>
      <c r="G269" s="138"/>
    </row>
    <row r="270" spans="1:14" outlineLevel="1" x14ac:dyDescent="0.25">
      <c r="A270" s="49" t="s">
        <v>1179</v>
      </c>
      <c r="B270" s="120" t="s">
        <v>374</v>
      </c>
      <c r="C270" s="243"/>
      <c r="D270" s="138"/>
      <c r="E270" s="244"/>
      <c r="F270" s="244"/>
      <c r="G270" s="138"/>
    </row>
    <row r="271" spans="1:14" outlineLevel="1" x14ac:dyDescent="0.25">
      <c r="A271" s="49" t="s">
        <v>1180</v>
      </c>
      <c r="B271" s="120" t="s">
        <v>374</v>
      </c>
      <c r="C271" s="243"/>
      <c r="D271" s="138"/>
      <c r="E271" s="244"/>
      <c r="F271" s="244"/>
      <c r="G271" s="138"/>
    </row>
    <row r="272" spans="1:14" outlineLevel="1" x14ac:dyDescent="0.25">
      <c r="A272" s="49" t="s">
        <v>1181</v>
      </c>
      <c r="B272" s="120" t="s">
        <v>374</v>
      </c>
      <c r="C272" s="243"/>
      <c r="D272" s="138"/>
      <c r="E272" s="244"/>
      <c r="F272" s="244"/>
      <c r="G272" s="138"/>
    </row>
    <row r="273" spans="1:7" outlineLevel="1" x14ac:dyDescent="0.25">
      <c r="A273" s="49" t="s">
        <v>1182</v>
      </c>
      <c r="B273" s="120" t="s">
        <v>374</v>
      </c>
      <c r="C273" s="243"/>
      <c r="D273" s="138"/>
      <c r="E273" s="244"/>
      <c r="F273" s="244"/>
      <c r="G273" s="138"/>
    </row>
    <row r="274" spans="1:7" outlineLevel="1" x14ac:dyDescent="0.25">
      <c r="A274" s="49" t="s">
        <v>1183</v>
      </c>
      <c r="B274" s="120" t="s">
        <v>374</v>
      </c>
      <c r="C274" s="243"/>
      <c r="D274" s="138"/>
      <c r="E274" s="244"/>
      <c r="F274" s="244"/>
      <c r="G274" s="138"/>
    </row>
    <row r="275" spans="1:7" outlineLevel="1" x14ac:dyDescent="0.25">
      <c r="A275" s="49" t="s">
        <v>1184</v>
      </c>
      <c r="B275" s="120" t="s">
        <v>374</v>
      </c>
      <c r="C275" s="243"/>
      <c r="D275" s="138"/>
      <c r="E275" s="244"/>
      <c r="F275" s="244"/>
      <c r="G275" s="138"/>
    </row>
    <row r="276" spans="1:7" ht="15" customHeight="1" x14ac:dyDescent="0.25">
      <c r="A276" s="62"/>
      <c r="B276" s="254" t="s">
        <v>1185</v>
      </c>
      <c r="C276" s="238" t="s">
        <v>855</v>
      </c>
      <c r="D276" s="238"/>
      <c r="E276" s="239"/>
      <c r="F276" s="238"/>
      <c r="G276" s="240"/>
    </row>
    <row r="277" spans="1:7" x14ac:dyDescent="0.25">
      <c r="A277" s="49" t="s">
        <v>1186</v>
      </c>
      <c r="B277" s="218" t="s">
        <v>1187</v>
      </c>
      <c r="C277" s="243" t="s">
        <v>299</v>
      </c>
      <c r="D277" s="138"/>
      <c r="E277" s="136"/>
      <c r="F277" s="136"/>
      <c r="G277" s="138"/>
    </row>
    <row r="278" spans="1:7" x14ac:dyDescent="0.25">
      <c r="A278" s="49" t="s">
        <v>1188</v>
      </c>
      <c r="B278" s="218" t="s">
        <v>1189</v>
      </c>
      <c r="C278" s="243" t="s">
        <v>299</v>
      </c>
      <c r="D278" s="138"/>
      <c r="E278" s="136"/>
      <c r="F278" s="136"/>
      <c r="G278" s="138"/>
    </row>
    <row r="279" spans="1:7" x14ac:dyDescent="0.25">
      <c r="A279" s="49" t="s">
        <v>1190</v>
      </c>
      <c r="B279" s="218" t="s">
        <v>370</v>
      </c>
      <c r="C279" s="243" t="s">
        <v>299</v>
      </c>
      <c r="D279" s="138"/>
      <c r="E279" s="136"/>
      <c r="F279" s="136"/>
      <c r="G279" s="138"/>
    </row>
    <row r="280" spans="1:7" outlineLevel="1" x14ac:dyDescent="0.25">
      <c r="A280" s="49" t="s">
        <v>1191</v>
      </c>
      <c r="B280" s="138"/>
      <c r="C280" s="243"/>
      <c r="D280" s="138"/>
      <c r="E280" s="136"/>
      <c r="F280" s="136"/>
      <c r="G280" s="138"/>
    </row>
    <row r="281" spans="1:7" outlineLevel="1" x14ac:dyDescent="0.25">
      <c r="A281" s="49" t="s">
        <v>1192</v>
      </c>
      <c r="B281" s="138"/>
      <c r="C281" s="243"/>
      <c r="D281" s="138"/>
      <c r="E281" s="136"/>
      <c r="F281" s="136"/>
      <c r="G281" s="138"/>
    </row>
    <row r="282" spans="1:7" outlineLevel="1" x14ac:dyDescent="0.25">
      <c r="A282" s="49" t="s">
        <v>1193</v>
      </c>
      <c r="B282" s="138"/>
      <c r="C282" s="243"/>
      <c r="D282" s="138"/>
      <c r="E282" s="136"/>
      <c r="F282" s="136"/>
      <c r="G282" s="138"/>
    </row>
    <row r="283" spans="1:7" outlineLevel="1" x14ac:dyDescent="0.25">
      <c r="A283" s="49" t="s">
        <v>1194</v>
      </c>
      <c r="B283" s="138"/>
      <c r="C283" s="243"/>
      <c r="D283" s="138"/>
      <c r="E283" s="136"/>
      <c r="F283" s="136"/>
      <c r="G283" s="138"/>
    </row>
    <row r="284" spans="1:7" outlineLevel="1" x14ac:dyDescent="0.25">
      <c r="A284" s="49" t="s">
        <v>1195</v>
      </c>
      <c r="B284" s="138"/>
      <c r="C284" s="243"/>
      <c r="D284" s="138"/>
      <c r="E284" s="136"/>
      <c r="F284" s="136"/>
      <c r="G284" s="138"/>
    </row>
    <row r="285" spans="1:7" outlineLevel="1" x14ac:dyDescent="0.25">
      <c r="A285" s="49" t="s">
        <v>1196</v>
      </c>
      <c r="B285" s="138"/>
      <c r="C285" s="243"/>
      <c r="D285" s="138"/>
      <c r="E285" s="136"/>
      <c r="F285" s="136"/>
      <c r="G285" s="138"/>
    </row>
    <row r="286" spans="1:7" x14ac:dyDescent="0.25">
      <c r="A286" s="63"/>
      <c r="B286" s="237" t="s">
        <v>1197</v>
      </c>
      <c r="C286" s="237" t="s">
        <v>332</v>
      </c>
      <c r="D286" s="237" t="s">
        <v>1198</v>
      </c>
      <c r="E286" s="237"/>
      <c r="F286" s="237" t="s">
        <v>855</v>
      </c>
      <c r="G286" s="237" t="s">
        <v>1199</v>
      </c>
    </row>
    <row r="287" spans="1:7" x14ac:dyDescent="0.25">
      <c r="A287" s="49" t="s">
        <v>1200</v>
      </c>
      <c r="B287" s="119" t="s">
        <v>1201</v>
      </c>
      <c r="C287" s="409">
        <v>41.576369816000003</v>
      </c>
      <c r="D287" s="356">
        <v>5</v>
      </c>
      <c r="E287" s="437"/>
      <c r="F287" s="357">
        <f t="shared" ref="F287:F304" si="11">IF($C$305=0,"",IF(C287="[For completion]","",C287/$C$305))</f>
        <v>6.7896122768046933E-3</v>
      </c>
      <c r="G287" s="357">
        <f t="shared" ref="G287:G304" si="12">IF($D$305=0,"",IF(D287="[For completion]","",D287/$D$305))</f>
        <v>1.6281341582546401E-3</v>
      </c>
    </row>
    <row r="288" spans="1:7" x14ac:dyDescent="0.25">
      <c r="A288" s="49" t="s">
        <v>1202</v>
      </c>
      <c r="B288" s="119" t="s">
        <v>1203</v>
      </c>
      <c r="C288" s="409">
        <v>575.77363670300008</v>
      </c>
      <c r="D288" s="356">
        <v>69</v>
      </c>
      <c r="E288" s="437"/>
      <c r="F288" s="357">
        <f t="shared" si="11"/>
        <v>9.402648114109162E-2</v>
      </c>
      <c r="G288" s="357">
        <f t="shared" si="12"/>
        <v>2.2468251383914034E-2</v>
      </c>
    </row>
    <row r="289" spans="1:7" x14ac:dyDescent="0.25">
      <c r="A289" s="49" t="s">
        <v>1204</v>
      </c>
      <c r="B289" s="119" t="s">
        <v>1205</v>
      </c>
      <c r="C289" s="409">
        <v>724.63494026900003</v>
      </c>
      <c r="D289" s="356">
        <v>166</v>
      </c>
      <c r="E289" s="437"/>
      <c r="F289" s="357">
        <f t="shared" si="11"/>
        <v>0.11833621618303622</v>
      </c>
      <c r="G289" s="357">
        <f t="shared" si="12"/>
        <v>5.4054054054054057E-2</v>
      </c>
    </row>
    <row r="290" spans="1:7" x14ac:dyDescent="0.25">
      <c r="A290" s="49" t="s">
        <v>1206</v>
      </c>
      <c r="B290" s="119" t="s">
        <v>1207</v>
      </c>
      <c r="C290" s="409">
        <v>1016.545060724</v>
      </c>
      <c r="D290" s="356">
        <v>419</v>
      </c>
      <c r="E290" s="437"/>
      <c r="F290" s="357">
        <f t="shared" si="11"/>
        <v>0.16600648047826289</v>
      </c>
      <c r="G290" s="357">
        <f t="shared" si="12"/>
        <v>0.13643764246173884</v>
      </c>
    </row>
    <row r="291" spans="1:7" x14ac:dyDescent="0.25">
      <c r="A291" s="49" t="s">
        <v>1208</v>
      </c>
      <c r="B291" s="119" t="s">
        <v>1209</v>
      </c>
      <c r="C291" s="409">
        <v>1220.2923435140001</v>
      </c>
      <c r="D291" s="356">
        <v>606</v>
      </c>
      <c r="E291" s="437"/>
      <c r="F291" s="357">
        <f t="shared" si="11"/>
        <v>0.19927934818457757</v>
      </c>
      <c r="G291" s="357">
        <f t="shared" si="12"/>
        <v>0.1973298599804624</v>
      </c>
    </row>
    <row r="292" spans="1:7" x14ac:dyDescent="0.25">
      <c r="A292" s="49" t="s">
        <v>1210</v>
      </c>
      <c r="B292" s="119" t="s">
        <v>1211</v>
      </c>
      <c r="C292" s="409">
        <v>665.95397841199997</v>
      </c>
      <c r="D292" s="356">
        <v>455</v>
      </c>
      <c r="E292" s="437"/>
      <c r="F292" s="357">
        <f t="shared" si="11"/>
        <v>0.10875334541287895</v>
      </c>
      <c r="G292" s="357">
        <f t="shared" si="12"/>
        <v>0.14816020840117225</v>
      </c>
    </row>
    <row r="293" spans="1:7" x14ac:dyDescent="0.25">
      <c r="A293" s="49" t="s">
        <v>1212</v>
      </c>
      <c r="B293" s="119" t="s">
        <v>1213</v>
      </c>
      <c r="C293" s="409">
        <v>394.47345899999999</v>
      </c>
      <c r="D293" s="356">
        <v>311</v>
      </c>
      <c r="E293" s="437"/>
      <c r="F293" s="357">
        <f t="shared" si="11"/>
        <v>6.4419328862841296E-2</v>
      </c>
      <c r="G293" s="357">
        <f t="shared" si="12"/>
        <v>0.10126994464343862</v>
      </c>
    </row>
    <row r="294" spans="1:7" x14ac:dyDescent="0.25">
      <c r="A294" s="49" t="s">
        <v>1214</v>
      </c>
      <c r="B294" s="119" t="s">
        <v>1215</v>
      </c>
      <c r="C294" s="409">
        <v>150.58615781500001</v>
      </c>
      <c r="D294" s="356">
        <v>149</v>
      </c>
      <c r="E294" s="437"/>
      <c r="F294" s="357">
        <f t="shared" si="11"/>
        <v>2.4591411668271973E-2</v>
      </c>
      <c r="G294" s="357">
        <f t="shared" si="12"/>
        <v>4.8518397915988276E-2</v>
      </c>
    </row>
    <row r="295" spans="1:7" x14ac:dyDescent="0.25">
      <c r="A295" s="49" t="s">
        <v>1216</v>
      </c>
      <c r="B295" s="119" t="s">
        <v>1217</v>
      </c>
      <c r="C295" s="409">
        <v>60.808179717000002</v>
      </c>
      <c r="D295" s="356">
        <v>120</v>
      </c>
      <c r="E295" s="437"/>
      <c r="F295" s="357">
        <f t="shared" si="11"/>
        <v>9.9302552234323566E-3</v>
      </c>
      <c r="G295" s="357">
        <f t="shared" si="12"/>
        <v>3.9075219798111363E-2</v>
      </c>
    </row>
    <row r="296" spans="1:7" x14ac:dyDescent="0.25">
      <c r="A296" s="49" t="s">
        <v>1218</v>
      </c>
      <c r="B296" s="119" t="s">
        <v>985</v>
      </c>
      <c r="C296" s="409" t="s">
        <v>299</v>
      </c>
      <c r="D296" s="356" t="s">
        <v>299</v>
      </c>
      <c r="E296" s="437"/>
      <c r="F296" s="357" t="str">
        <f t="shared" si="11"/>
        <v/>
      </c>
      <c r="G296" s="357" t="str">
        <f t="shared" si="12"/>
        <v/>
      </c>
    </row>
    <row r="297" spans="1:7" x14ac:dyDescent="0.25">
      <c r="A297" s="49" t="s">
        <v>1219</v>
      </c>
      <c r="B297" s="119" t="s">
        <v>985</v>
      </c>
      <c r="C297" s="409" t="s">
        <v>299</v>
      </c>
      <c r="D297" s="356" t="s">
        <v>299</v>
      </c>
      <c r="E297" s="437"/>
      <c r="F297" s="357" t="str">
        <f t="shared" si="11"/>
        <v/>
      </c>
      <c r="G297" s="357" t="str">
        <f t="shared" si="12"/>
        <v/>
      </c>
    </row>
    <row r="298" spans="1:7" x14ac:dyDescent="0.25">
      <c r="A298" s="49" t="s">
        <v>1220</v>
      </c>
      <c r="B298" s="119" t="s">
        <v>985</v>
      </c>
      <c r="C298" s="409" t="s">
        <v>299</v>
      </c>
      <c r="D298" s="356" t="s">
        <v>299</v>
      </c>
      <c r="E298" s="437"/>
      <c r="F298" s="357" t="str">
        <f t="shared" si="11"/>
        <v/>
      </c>
      <c r="G298" s="357" t="str">
        <f t="shared" si="12"/>
        <v/>
      </c>
    </row>
    <row r="299" spans="1:7" x14ac:dyDescent="0.25">
      <c r="A299" s="49" t="s">
        <v>1221</v>
      </c>
      <c r="B299" s="119" t="s">
        <v>985</v>
      </c>
      <c r="C299" s="409" t="s">
        <v>299</v>
      </c>
      <c r="D299" s="356" t="s">
        <v>299</v>
      </c>
      <c r="E299" s="437"/>
      <c r="F299" s="357" t="str">
        <f t="shared" si="11"/>
        <v/>
      </c>
      <c r="G299" s="357" t="str">
        <f t="shared" si="12"/>
        <v/>
      </c>
    </row>
    <row r="300" spans="1:7" x14ac:dyDescent="0.25">
      <c r="A300" s="49" t="s">
        <v>1222</v>
      </c>
      <c r="B300" s="119" t="s">
        <v>985</v>
      </c>
      <c r="C300" s="409" t="s">
        <v>299</v>
      </c>
      <c r="D300" s="356" t="s">
        <v>299</v>
      </c>
      <c r="E300" s="437"/>
      <c r="F300" s="357" t="str">
        <f t="shared" si="11"/>
        <v/>
      </c>
      <c r="G300" s="357" t="str">
        <f t="shared" si="12"/>
        <v/>
      </c>
    </row>
    <row r="301" spans="1:7" x14ac:dyDescent="0.25">
      <c r="A301" s="49" t="s">
        <v>1223</v>
      </c>
      <c r="B301" s="119" t="s">
        <v>985</v>
      </c>
      <c r="C301" s="409" t="s">
        <v>299</v>
      </c>
      <c r="D301" s="356" t="s">
        <v>299</v>
      </c>
      <c r="E301" s="437"/>
      <c r="F301" s="357" t="str">
        <f t="shared" si="11"/>
        <v/>
      </c>
      <c r="G301" s="357" t="str">
        <f t="shared" si="12"/>
        <v/>
      </c>
    </row>
    <row r="302" spans="1:7" x14ac:dyDescent="0.25">
      <c r="A302" s="49" t="s">
        <v>1224</v>
      </c>
      <c r="B302" s="119" t="s">
        <v>985</v>
      </c>
      <c r="C302" s="409" t="s">
        <v>299</v>
      </c>
      <c r="D302" s="356" t="s">
        <v>299</v>
      </c>
      <c r="E302" s="437"/>
      <c r="F302" s="357" t="str">
        <f t="shared" si="11"/>
        <v/>
      </c>
      <c r="G302" s="357" t="str">
        <f t="shared" si="12"/>
        <v/>
      </c>
    </row>
    <row r="303" spans="1:7" x14ac:dyDescent="0.25">
      <c r="A303" s="49" t="s">
        <v>1225</v>
      </c>
      <c r="B303" s="119" t="s">
        <v>985</v>
      </c>
      <c r="C303" s="409" t="s">
        <v>299</v>
      </c>
      <c r="D303" s="356" t="s">
        <v>299</v>
      </c>
      <c r="E303" s="437"/>
      <c r="F303" s="357" t="str">
        <f t="shared" si="11"/>
        <v/>
      </c>
      <c r="G303" s="357" t="str">
        <f t="shared" si="12"/>
        <v/>
      </c>
    </row>
    <row r="304" spans="1:7" x14ac:dyDescent="0.25">
      <c r="A304" s="49" t="s">
        <v>1226</v>
      </c>
      <c r="B304" s="119" t="s">
        <v>1227</v>
      </c>
      <c r="C304" s="409">
        <v>1272.8822435750001</v>
      </c>
      <c r="D304" s="356">
        <v>771</v>
      </c>
      <c r="E304" s="437"/>
      <c r="F304" s="357">
        <f t="shared" si="11"/>
        <v>0.20786752056880256</v>
      </c>
      <c r="G304" s="357">
        <f t="shared" si="12"/>
        <v>0.25105828720286549</v>
      </c>
    </row>
    <row r="305" spans="1:7" x14ac:dyDescent="0.25">
      <c r="A305" s="49" t="s">
        <v>1228</v>
      </c>
      <c r="B305" s="119" t="s">
        <v>372</v>
      </c>
      <c r="C305" s="409">
        <f>SUM(C287:C304)</f>
        <v>6123.5263695449994</v>
      </c>
      <c r="D305" s="356">
        <f>SUM(D287:D304)</f>
        <v>3071</v>
      </c>
      <c r="E305" s="437"/>
      <c r="F305" s="358">
        <f>SUM(F287:F304)</f>
        <v>1.0000000000000002</v>
      </c>
      <c r="G305" s="358">
        <f>SUM(G287:G304)</f>
        <v>0.99999999999999989</v>
      </c>
    </row>
    <row r="306" spans="1:7" x14ac:dyDescent="0.25">
      <c r="A306" s="49" t="s">
        <v>1229</v>
      </c>
      <c r="B306" s="119"/>
      <c r="C306" s="356"/>
      <c r="D306" s="356"/>
      <c r="E306" s="437"/>
      <c r="F306" s="437"/>
      <c r="G306" s="437"/>
    </row>
    <row r="307" spans="1:7" x14ac:dyDescent="0.25">
      <c r="A307" s="49" t="s">
        <v>1230</v>
      </c>
      <c r="B307" s="119"/>
      <c r="C307" s="218"/>
      <c r="D307" s="218"/>
      <c r="E307" s="115"/>
      <c r="F307" s="115"/>
      <c r="G307" s="115"/>
    </row>
    <row r="308" spans="1:7" x14ac:dyDescent="0.25">
      <c r="A308" s="49" t="s">
        <v>1231</v>
      </c>
      <c r="B308" s="119"/>
      <c r="C308" s="218"/>
      <c r="D308" s="218"/>
      <c r="E308" s="115"/>
      <c r="F308" s="115"/>
      <c r="G308" s="115"/>
    </row>
    <row r="309" spans="1:7" x14ac:dyDescent="0.25">
      <c r="A309" s="63"/>
      <c r="B309" s="237" t="s">
        <v>1232</v>
      </c>
      <c r="C309" s="237" t="s">
        <v>332</v>
      </c>
      <c r="D309" s="237" t="s">
        <v>1198</v>
      </c>
      <c r="E309" s="237"/>
      <c r="F309" s="237" t="s">
        <v>855</v>
      </c>
      <c r="G309" s="237" t="s">
        <v>1199</v>
      </c>
    </row>
    <row r="310" spans="1:7" x14ac:dyDescent="0.25">
      <c r="A310" s="49" t="s">
        <v>1233</v>
      </c>
      <c r="B310" s="119" t="s">
        <v>1234</v>
      </c>
      <c r="C310" s="242" t="s">
        <v>299</v>
      </c>
      <c r="D310" s="218" t="s">
        <v>299</v>
      </c>
      <c r="E310" s="115"/>
      <c r="F310" s="246" t="str">
        <f t="shared" ref="F310:F327" si="13">IF($C$328=0,"",IF(C310="[For completion]","",C310/$C$328))</f>
        <v/>
      </c>
      <c r="G310" s="246" t="str">
        <f t="shared" ref="G310:G327" si="14">IF($D$328=0,"",IF(D310="[For completion]","",D310/$D$328))</f>
        <v/>
      </c>
    </row>
    <row r="311" spans="1:7" x14ac:dyDescent="0.25">
      <c r="A311" s="49" t="s">
        <v>1235</v>
      </c>
      <c r="B311" s="119" t="s">
        <v>1236</v>
      </c>
      <c r="C311" s="242" t="s">
        <v>299</v>
      </c>
      <c r="D311" s="218" t="s">
        <v>299</v>
      </c>
      <c r="E311" s="115"/>
      <c r="F311" s="246" t="str">
        <f t="shared" si="13"/>
        <v/>
      </c>
      <c r="G311" s="246" t="str">
        <f t="shared" si="14"/>
        <v/>
      </c>
    </row>
    <row r="312" spans="1:7" x14ac:dyDescent="0.25">
      <c r="A312" s="49" t="s">
        <v>1237</v>
      </c>
      <c r="B312" s="119" t="s">
        <v>1238</v>
      </c>
      <c r="C312" s="242" t="s">
        <v>299</v>
      </c>
      <c r="D312" s="218" t="s">
        <v>299</v>
      </c>
      <c r="E312" s="115"/>
      <c r="F312" s="246" t="str">
        <f t="shared" si="13"/>
        <v/>
      </c>
      <c r="G312" s="246" t="str">
        <f t="shared" si="14"/>
        <v/>
      </c>
    </row>
    <row r="313" spans="1:7" x14ac:dyDescent="0.25">
      <c r="A313" s="49" t="s">
        <v>1239</v>
      </c>
      <c r="B313" s="119" t="s">
        <v>1240</v>
      </c>
      <c r="C313" s="242" t="s">
        <v>299</v>
      </c>
      <c r="D313" s="218" t="s">
        <v>299</v>
      </c>
      <c r="E313" s="115"/>
      <c r="F313" s="246" t="str">
        <f t="shared" si="13"/>
        <v/>
      </c>
      <c r="G313" s="246" t="str">
        <f t="shared" si="14"/>
        <v/>
      </c>
    </row>
    <row r="314" spans="1:7" x14ac:dyDescent="0.25">
      <c r="A314" s="49" t="s">
        <v>1241</v>
      </c>
      <c r="B314" s="119" t="s">
        <v>1242</v>
      </c>
      <c r="C314" s="242" t="s">
        <v>299</v>
      </c>
      <c r="D314" s="218" t="s">
        <v>299</v>
      </c>
      <c r="E314" s="115"/>
      <c r="F314" s="246" t="str">
        <f t="shared" si="13"/>
        <v/>
      </c>
      <c r="G314" s="246" t="str">
        <f t="shared" si="14"/>
        <v/>
      </c>
    </row>
    <row r="315" spans="1:7" x14ac:dyDescent="0.25">
      <c r="A315" s="49" t="s">
        <v>1243</v>
      </c>
      <c r="B315" s="119" t="s">
        <v>1244</v>
      </c>
      <c r="C315" s="242" t="s">
        <v>299</v>
      </c>
      <c r="D315" s="218" t="s">
        <v>299</v>
      </c>
      <c r="E315" s="115"/>
      <c r="F315" s="246" t="str">
        <f t="shared" si="13"/>
        <v/>
      </c>
      <c r="G315" s="246" t="str">
        <f t="shared" si="14"/>
        <v/>
      </c>
    </row>
    <row r="316" spans="1:7" x14ac:dyDescent="0.25">
      <c r="A316" s="49" t="s">
        <v>1245</v>
      </c>
      <c r="B316" s="119" t="s">
        <v>1246</v>
      </c>
      <c r="C316" s="242" t="s">
        <v>299</v>
      </c>
      <c r="D316" s="218" t="s">
        <v>299</v>
      </c>
      <c r="E316" s="115"/>
      <c r="F316" s="246" t="str">
        <f t="shared" si="13"/>
        <v/>
      </c>
      <c r="G316" s="246" t="str">
        <f t="shared" si="14"/>
        <v/>
      </c>
    </row>
    <row r="317" spans="1:7" x14ac:dyDescent="0.25">
      <c r="A317" s="49" t="s">
        <v>1247</v>
      </c>
      <c r="B317" s="119" t="s">
        <v>1248</v>
      </c>
      <c r="C317" s="242" t="s">
        <v>299</v>
      </c>
      <c r="D317" s="218" t="s">
        <v>299</v>
      </c>
      <c r="E317" s="115"/>
      <c r="F317" s="246" t="str">
        <f t="shared" si="13"/>
        <v/>
      </c>
      <c r="G317" s="246" t="str">
        <f t="shared" si="14"/>
        <v/>
      </c>
    </row>
    <row r="318" spans="1:7" x14ac:dyDescent="0.25">
      <c r="A318" s="49" t="s">
        <v>1249</v>
      </c>
      <c r="B318" s="119" t="s">
        <v>1250</v>
      </c>
      <c r="C318" s="242" t="s">
        <v>299</v>
      </c>
      <c r="D318" s="218" t="s">
        <v>299</v>
      </c>
      <c r="E318" s="115"/>
      <c r="F318" s="246" t="str">
        <f t="shared" si="13"/>
        <v/>
      </c>
      <c r="G318" s="246" t="str">
        <f t="shared" si="14"/>
        <v/>
      </c>
    </row>
    <row r="319" spans="1:7" x14ac:dyDescent="0.25">
      <c r="A319" s="49" t="s">
        <v>1251</v>
      </c>
      <c r="B319" s="119" t="s">
        <v>985</v>
      </c>
      <c r="C319" s="242" t="s">
        <v>299</v>
      </c>
      <c r="D319" s="218" t="s">
        <v>299</v>
      </c>
      <c r="E319" s="115"/>
      <c r="F319" s="246" t="str">
        <f t="shared" si="13"/>
        <v/>
      </c>
      <c r="G319" s="246" t="str">
        <f t="shared" si="14"/>
        <v/>
      </c>
    </row>
    <row r="320" spans="1:7" x14ac:dyDescent="0.25">
      <c r="A320" s="49" t="s">
        <v>1252</v>
      </c>
      <c r="B320" s="119" t="s">
        <v>985</v>
      </c>
      <c r="C320" s="242" t="s">
        <v>299</v>
      </c>
      <c r="D320" s="218" t="s">
        <v>299</v>
      </c>
      <c r="E320" s="115"/>
      <c r="F320" s="246" t="str">
        <f t="shared" si="13"/>
        <v/>
      </c>
      <c r="G320" s="246" t="str">
        <f t="shared" si="14"/>
        <v/>
      </c>
    </row>
    <row r="321" spans="1:7" x14ac:dyDescent="0.25">
      <c r="A321" s="49" t="s">
        <v>1253</v>
      </c>
      <c r="B321" s="119" t="s">
        <v>985</v>
      </c>
      <c r="C321" s="242" t="s">
        <v>299</v>
      </c>
      <c r="D321" s="218" t="s">
        <v>299</v>
      </c>
      <c r="E321" s="115"/>
      <c r="F321" s="246" t="str">
        <f t="shared" si="13"/>
        <v/>
      </c>
      <c r="G321" s="246" t="str">
        <f t="shared" si="14"/>
        <v/>
      </c>
    </row>
    <row r="322" spans="1:7" x14ac:dyDescent="0.25">
      <c r="A322" s="49" t="s">
        <v>1254</v>
      </c>
      <c r="B322" s="119" t="s">
        <v>985</v>
      </c>
      <c r="C322" s="242" t="s">
        <v>299</v>
      </c>
      <c r="D322" s="218" t="s">
        <v>299</v>
      </c>
      <c r="E322" s="115"/>
      <c r="F322" s="246" t="str">
        <f t="shared" si="13"/>
        <v/>
      </c>
      <c r="G322" s="246" t="str">
        <f t="shared" si="14"/>
        <v/>
      </c>
    </row>
    <row r="323" spans="1:7" x14ac:dyDescent="0.25">
      <c r="A323" s="49" t="s">
        <v>1255</v>
      </c>
      <c r="B323" s="119" t="s">
        <v>985</v>
      </c>
      <c r="C323" s="242" t="s">
        <v>299</v>
      </c>
      <c r="D323" s="218" t="s">
        <v>299</v>
      </c>
      <c r="E323" s="115"/>
      <c r="F323" s="246" t="str">
        <f t="shared" si="13"/>
        <v/>
      </c>
      <c r="G323" s="246" t="str">
        <f t="shared" si="14"/>
        <v/>
      </c>
    </row>
    <row r="324" spans="1:7" x14ac:dyDescent="0.25">
      <c r="A324" s="49" t="s">
        <v>1256</v>
      </c>
      <c r="B324" s="119" t="s">
        <v>985</v>
      </c>
      <c r="C324" s="242" t="s">
        <v>299</v>
      </c>
      <c r="D324" s="218" t="s">
        <v>299</v>
      </c>
      <c r="E324" s="115"/>
      <c r="F324" s="246" t="str">
        <f t="shared" si="13"/>
        <v/>
      </c>
      <c r="G324" s="246" t="str">
        <f t="shared" si="14"/>
        <v/>
      </c>
    </row>
    <row r="325" spans="1:7" x14ac:dyDescent="0.25">
      <c r="A325" s="49" t="s">
        <v>1257</v>
      </c>
      <c r="B325" s="119" t="s">
        <v>985</v>
      </c>
      <c r="C325" s="242" t="s">
        <v>299</v>
      </c>
      <c r="D325" s="218" t="s">
        <v>299</v>
      </c>
      <c r="E325" s="115"/>
      <c r="F325" s="246" t="str">
        <f t="shared" si="13"/>
        <v/>
      </c>
      <c r="G325" s="246" t="str">
        <f t="shared" si="14"/>
        <v/>
      </c>
    </row>
    <row r="326" spans="1:7" x14ac:dyDescent="0.25">
      <c r="A326" s="49" t="s">
        <v>1258</v>
      </c>
      <c r="B326" s="119" t="s">
        <v>985</v>
      </c>
      <c r="C326" s="242" t="s">
        <v>299</v>
      </c>
      <c r="D326" s="218" t="s">
        <v>299</v>
      </c>
      <c r="E326" s="115"/>
      <c r="F326" s="246" t="str">
        <f t="shared" si="13"/>
        <v/>
      </c>
      <c r="G326" s="246" t="str">
        <f t="shared" si="14"/>
        <v/>
      </c>
    </row>
    <row r="327" spans="1:7" x14ac:dyDescent="0.25">
      <c r="A327" s="49" t="s">
        <v>1259</v>
      </c>
      <c r="B327" s="119" t="s">
        <v>1227</v>
      </c>
      <c r="C327" s="242" t="s">
        <v>299</v>
      </c>
      <c r="D327" s="218" t="s">
        <v>299</v>
      </c>
      <c r="E327" s="115"/>
      <c r="F327" s="246" t="str">
        <f t="shared" si="13"/>
        <v/>
      </c>
      <c r="G327" s="246" t="str">
        <f t="shared" si="14"/>
        <v/>
      </c>
    </row>
    <row r="328" spans="1:7" x14ac:dyDescent="0.25">
      <c r="A328" s="49" t="s">
        <v>1260</v>
      </c>
      <c r="B328" s="119" t="s">
        <v>372</v>
      </c>
      <c r="C328" s="242">
        <f>SUM(C310:C327)</f>
        <v>0</v>
      </c>
      <c r="D328" s="218">
        <f>SUM(D310:D327)</f>
        <v>0</v>
      </c>
      <c r="E328" s="115"/>
      <c r="F328" s="268">
        <f>SUM(F310:F327)</f>
        <v>0</v>
      </c>
      <c r="G328" s="268">
        <f>SUM(G310:G327)</f>
        <v>0</v>
      </c>
    </row>
    <row r="329" spans="1:7" x14ac:dyDescent="0.25">
      <c r="A329" s="49" t="s">
        <v>1261</v>
      </c>
      <c r="B329" s="119"/>
      <c r="C329" s="218"/>
      <c r="D329" s="218"/>
      <c r="E329" s="115"/>
      <c r="F329" s="115"/>
      <c r="G329" s="115"/>
    </row>
    <row r="330" spans="1:7" x14ac:dyDescent="0.25">
      <c r="A330" s="49" t="s">
        <v>1262</v>
      </c>
      <c r="B330" s="119"/>
      <c r="C330" s="218"/>
      <c r="D330" s="218"/>
      <c r="E330" s="115"/>
      <c r="F330" s="115"/>
      <c r="G330" s="115"/>
    </row>
    <row r="331" spans="1:7" x14ac:dyDescent="0.25">
      <c r="A331" s="49" t="s">
        <v>1263</v>
      </c>
      <c r="B331" s="119"/>
      <c r="C331" s="218"/>
      <c r="D331" s="218"/>
      <c r="E331" s="115"/>
      <c r="F331" s="115"/>
      <c r="G331" s="115"/>
    </row>
    <row r="332" spans="1:7" x14ac:dyDescent="0.25">
      <c r="A332" s="63"/>
      <c r="B332" s="237" t="s">
        <v>1264</v>
      </c>
      <c r="C332" s="237" t="s">
        <v>332</v>
      </c>
      <c r="D332" s="237" t="s">
        <v>1198</v>
      </c>
      <c r="E332" s="237"/>
      <c r="F332" s="237" t="s">
        <v>855</v>
      </c>
      <c r="G332" s="237" t="s">
        <v>1199</v>
      </c>
    </row>
    <row r="333" spans="1:7" x14ac:dyDescent="0.25">
      <c r="A333" s="49" t="s">
        <v>1265</v>
      </c>
      <c r="B333" s="119" t="s">
        <v>1266</v>
      </c>
      <c r="C333" s="409">
        <v>583.62754741799995</v>
      </c>
      <c r="D333" s="356"/>
      <c r="E333" s="437"/>
      <c r="F333" s="357">
        <f t="shared" ref="F333:F345" si="15">IF($C$346=0,"",IF(C333="[For completion]","",C333/$C$346))</f>
        <v>9.5309060857586475E-2</v>
      </c>
      <c r="G333" s="357" t="str">
        <f t="shared" ref="G333:G345" si="16">IF($D$346=0,"",IF(D333="[For completion]","",D333/$D$346))</f>
        <v/>
      </c>
    </row>
    <row r="334" spans="1:7" x14ac:dyDescent="0.25">
      <c r="A334" s="49" t="s">
        <v>1267</v>
      </c>
      <c r="B334" s="119" t="s">
        <v>1268</v>
      </c>
      <c r="C334" s="409">
        <v>342.54461952700001</v>
      </c>
      <c r="D334" s="356"/>
      <c r="E334" s="437"/>
      <c r="F334" s="357">
        <f t="shared" si="15"/>
        <v>5.5939110710884768E-2</v>
      </c>
      <c r="G334" s="357" t="str">
        <f t="shared" si="16"/>
        <v/>
      </c>
    </row>
    <row r="335" spans="1:7" x14ac:dyDescent="0.25">
      <c r="A335" s="49" t="s">
        <v>1269</v>
      </c>
      <c r="B335" s="119" t="s">
        <v>1270</v>
      </c>
      <c r="C335" s="409">
        <v>887.43083297800001</v>
      </c>
      <c r="D335" s="356"/>
      <c r="E335" s="437"/>
      <c r="F335" s="357">
        <f t="shared" si="15"/>
        <v>0.14492153367569141</v>
      </c>
      <c r="G335" s="357" t="str">
        <f t="shared" si="16"/>
        <v/>
      </c>
    </row>
    <row r="336" spans="1:7" x14ac:dyDescent="0.25">
      <c r="A336" s="49" t="s">
        <v>1271</v>
      </c>
      <c r="B336" s="119" t="s">
        <v>1272</v>
      </c>
      <c r="C336" s="409">
        <v>941.69420102599997</v>
      </c>
      <c r="D336" s="356"/>
      <c r="E336" s="437"/>
      <c r="F336" s="357">
        <f t="shared" si="15"/>
        <v>0.15378299107348684</v>
      </c>
      <c r="G336" s="357" t="str">
        <f t="shared" si="16"/>
        <v/>
      </c>
    </row>
    <row r="337" spans="1:7" x14ac:dyDescent="0.25">
      <c r="A337" s="49" t="s">
        <v>1273</v>
      </c>
      <c r="B337" s="119" t="s">
        <v>1274</v>
      </c>
      <c r="C337" s="409">
        <v>990.44334291300004</v>
      </c>
      <c r="D337" s="356"/>
      <c r="E337" s="437"/>
      <c r="F337" s="357">
        <f t="shared" si="15"/>
        <v>0.161743949995694</v>
      </c>
      <c r="G337" s="357" t="str">
        <f t="shared" si="16"/>
        <v/>
      </c>
    </row>
    <row r="338" spans="1:7" x14ac:dyDescent="0.25">
      <c r="A338" s="49" t="s">
        <v>1275</v>
      </c>
      <c r="B338" s="119" t="s">
        <v>1276</v>
      </c>
      <c r="C338" s="409">
        <v>594.49411583400001</v>
      </c>
      <c r="D338" s="356"/>
      <c r="E338" s="437"/>
      <c r="F338" s="357">
        <f t="shared" si="15"/>
        <v>9.7083621422891522E-2</v>
      </c>
      <c r="G338" s="357" t="str">
        <f t="shared" si="16"/>
        <v/>
      </c>
    </row>
    <row r="339" spans="1:7" x14ac:dyDescent="0.25">
      <c r="A339" s="49" t="s">
        <v>1277</v>
      </c>
      <c r="B339" s="119" t="s">
        <v>1278</v>
      </c>
      <c r="C339" s="409">
        <v>400.25024251899998</v>
      </c>
      <c r="D339" s="356"/>
      <c r="E339" s="437"/>
      <c r="F339" s="357">
        <f t="shared" si="15"/>
        <v>6.5362704161710014E-2</v>
      </c>
      <c r="G339" s="357" t="str">
        <f t="shared" si="16"/>
        <v/>
      </c>
    </row>
    <row r="340" spans="1:7" x14ac:dyDescent="0.25">
      <c r="A340" s="49" t="s">
        <v>1279</v>
      </c>
      <c r="B340" s="119" t="s">
        <v>1280</v>
      </c>
      <c r="C340" s="409">
        <v>79.54408475599999</v>
      </c>
      <c r="D340" s="356"/>
      <c r="E340" s="437"/>
      <c r="F340" s="357">
        <f t="shared" si="15"/>
        <v>1.2989914626906459E-2</v>
      </c>
      <c r="G340" s="357" t="str">
        <f t="shared" si="16"/>
        <v/>
      </c>
    </row>
    <row r="341" spans="1:7" x14ac:dyDescent="0.25">
      <c r="A341" s="49" t="s">
        <v>1281</v>
      </c>
      <c r="B341" s="119" t="s">
        <v>1282</v>
      </c>
      <c r="C341" s="409">
        <v>184.597209781</v>
      </c>
      <c r="D341" s="356"/>
      <c r="E341" s="437"/>
      <c r="F341" s="357">
        <f t="shared" si="15"/>
        <v>3.0145572769815027E-2</v>
      </c>
      <c r="G341" s="357" t="str">
        <f t="shared" si="16"/>
        <v/>
      </c>
    </row>
    <row r="342" spans="1:7" x14ac:dyDescent="0.25">
      <c r="A342" s="49" t="s">
        <v>1283</v>
      </c>
      <c r="B342" s="218" t="s">
        <v>1284</v>
      </c>
      <c r="C342" s="409">
        <v>223.29772737100001</v>
      </c>
      <c r="D342" s="356"/>
      <c r="E342" s="412"/>
      <c r="F342" s="357">
        <f t="shared" si="15"/>
        <v>3.6465545160637866E-2</v>
      </c>
      <c r="G342" s="357" t="str">
        <f t="shared" si="16"/>
        <v/>
      </c>
    </row>
    <row r="343" spans="1:7" x14ac:dyDescent="0.25">
      <c r="A343" s="49" t="s">
        <v>1285</v>
      </c>
      <c r="B343" s="218" t="s">
        <v>1286</v>
      </c>
      <c r="C343" s="409">
        <v>580.90853530000004</v>
      </c>
      <c r="D343" s="356"/>
      <c r="E343" s="412"/>
      <c r="F343" s="357">
        <f t="shared" si="15"/>
        <v>9.4865033682081407E-2</v>
      </c>
      <c r="G343" s="357" t="str">
        <f t="shared" si="16"/>
        <v/>
      </c>
    </row>
    <row r="344" spans="1:7" x14ac:dyDescent="0.25">
      <c r="A344" s="49" t="s">
        <v>1287</v>
      </c>
      <c r="B344" s="119" t="s">
        <v>1288</v>
      </c>
      <c r="C344" s="409">
        <v>248.88117495200001</v>
      </c>
      <c r="D344" s="356"/>
      <c r="E344" s="437"/>
      <c r="F344" s="357">
        <f t="shared" si="15"/>
        <v>4.0643439732667111E-2</v>
      </c>
      <c r="G344" s="357" t="str">
        <f t="shared" si="16"/>
        <v/>
      </c>
    </row>
    <row r="345" spans="1:7" x14ac:dyDescent="0.25">
      <c r="A345" s="49" t="s">
        <v>1289</v>
      </c>
      <c r="B345" s="218" t="s">
        <v>1227</v>
      </c>
      <c r="C345" s="409">
        <v>65.812735169999996</v>
      </c>
      <c r="D345" s="356"/>
      <c r="E345" s="412"/>
      <c r="F345" s="357">
        <f t="shared" si="15"/>
        <v>1.074752212994718E-2</v>
      </c>
      <c r="G345" s="357" t="str">
        <f t="shared" si="16"/>
        <v/>
      </c>
    </row>
    <row r="346" spans="1:7" x14ac:dyDescent="0.25">
      <c r="A346" s="49" t="s">
        <v>1290</v>
      </c>
      <c r="B346" s="119" t="s">
        <v>372</v>
      </c>
      <c r="C346" s="409">
        <f>SUM(C333:C345)</f>
        <v>6123.5263695449994</v>
      </c>
      <c r="D346" s="356"/>
      <c r="E346" s="437"/>
      <c r="F346" s="358">
        <f>SUM(F333:F345)</f>
        <v>1</v>
      </c>
      <c r="G346" s="358">
        <f>SUM(G333:G345)</f>
        <v>0</v>
      </c>
    </row>
    <row r="347" spans="1:7" x14ac:dyDescent="0.25">
      <c r="A347" s="49" t="s">
        <v>1291</v>
      </c>
      <c r="B347" s="119"/>
      <c r="C347" s="409"/>
      <c r="D347" s="356"/>
      <c r="E347" s="437"/>
      <c r="F347" s="358"/>
      <c r="G347" s="268"/>
    </row>
    <row r="348" spans="1:7" x14ac:dyDescent="0.25">
      <c r="A348" s="49" t="s">
        <v>1292</v>
      </c>
      <c r="B348" s="119"/>
      <c r="C348" s="242"/>
      <c r="D348" s="218"/>
      <c r="E348" s="115"/>
      <c r="F348" s="268"/>
      <c r="G348" s="268"/>
    </row>
    <row r="349" spans="1:7" x14ac:dyDescent="0.25">
      <c r="A349" s="49" t="s">
        <v>1293</v>
      </c>
      <c r="B349" s="138"/>
      <c r="C349" s="138"/>
      <c r="D349" s="138"/>
      <c r="E349" s="138"/>
      <c r="F349" s="138"/>
      <c r="G349" s="138"/>
    </row>
    <row r="350" spans="1:7" x14ac:dyDescent="0.25">
      <c r="A350" s="49" t="s">
        <v>1294</v>
      </c>
      <c r="B350" s="138"/>
      <c r="C350" s="138"/>
      <c r="D350" s="138"/>
      <c r="E350" s="138"/>
      <c r="F350" s="138"/>
      <c r="G350" s="138"/>
    </row>
    <row r="351" spans="1:7" x14ac:dyDescent="0.25">
      <c r="A351" s="49" t="s">
        <v>1295</v>
      </c>
      <c r="B351" s="119"/>
      <c r="C351" s="242"/>
      <c r="D351" s="218"/>
      <c r="E351" s="115"/>
      <c r="F351" s="268"/>
      <c r="G351" s="268"/>
    </row>
    <row r="352" spans="1:7" x14ac:dyDescent="0.25">
      <c r="A352" s="49" t="s">
        <v>1296</v>
      </c>
      <c r="B352" s="119"/>
      <c r="C352" s="242"/>
      <c r="D352" s="218"/>
      <c r="E352" s="115"/>
      <c r="F352" s="268"/>
      <c r="G352" s="268"/>
    </row>
    <row r="353" spans="1:7" x14ac:dyDescent="0.25">
      <c r="A353" s="49" t="s">
        <v>1297</v>
      </c>
      <c r="B353" s="119"/>
      <c r="C353" s="242"/>
      <c r="D353" s="218"/>
      <c r="E353" s="115"/>
      <c r="F353" s="268"/>
      <c r="G353" s="268"/>
    </row>
    <row r="354" spans="1:7" x14ac:dyDescent="0.25">
      <c r="A354" s="49" t="s">
        <v>1298</v>
      </c>
      <c r="B354" s="119"/>
      <c r="C354" s="242"/>
      <c r="D354" s="218"/>
      <c r="E354" s="115"/>
      <c r="F354" s="268"/>
      <c r="G354" s="268"/>
    </row>
    <row r="355" spans="1:7" x14ac:dyDescent="0.25">
      <c r="A355" s="49" t="s">
        <v>1299</v>
      </c>
      <c r="B355" s="119"/>
      <c r="C355" s="218"/>
      <c r="D355" s="218"/>
      <c r="E355" s="115"/>
      <c r="F355" s="115"/>
      <c r="G355" s="115"/>
    </row>
    <row r="356" spans="1:7" x14ac:dyDescent="0.25">
      <c r="A356" s="49" t="s">
        <v>1300</v>
      </c>
      <c r="B356" s="119"/>
      <c r="C356" s="218"/>
      <c r="D356" s="218"/>
      <c r="E356" s="115"/>
      <c r="F356" s="115"/>
      <c r="G356" s="115"/>
    </row>
    <row r="357" spans="1:7" x14ac:dyDescent="0.25">
      <c r="A357" s="63"/>
      <c r="B357" s="237" t="s">
        <v>1301</v>
      </c>
      <c r="C357" s="237" t="s">
        <v>332</v>
      </c>
      <c r="D357" s="237" t="s">
        <v>1198</v>
      </c>
      <c r="E357" s="237"/>
      <c r="F357" s="237" t="s">
        <v>855</v>
      </c>
      <c r="G357" s="237" t="s">
        <v>1199</v>
      </c>
    </row>
    <row r="358" spans="1:7" x14ac:dyDescent="0.25">
      <c r="A358" s="49" t="s">
        <v>1302</v>
      </c>
      <c r="B358" s="119" t="s">
        <v>1303</v>
      </c>
      <c r="C358" s="409">
        <v>158.29167304000001</v>
      </c>
      <c r="D358" s="356">
        <v>143</v>
      </c>
      <c r="E358" s="437"/>
      <c r="F358" s="357">
        <f t="shared" ref="F358:F364" si="17">IF($C$365=0,"",IF(C358="[For completion]","",C358/$C$365))</f>
        <v>2.5849757719216909E-2</v>
      </c>
      <c r="G358" s="357">
        <f t="shared" ref="G358:G364" si="18">IF($D$365=0,"",IF(D358="[For completion]","",D358/$D$365))</f>
        <v>4.656463692608271E-2</v>
      </c>
    </row>
    <row r="359" spans="1:7" x14ac:dyDescent="0.25">
      <c r="A359" s="49" t="s">
        <v>1304</v>
      </c>
      <c r="B359" s="276" t="s">
        <v>1305</v>
      </c>
      <c r="C359" s="409">
        <v>47.187800533999997</v>
      </c>
      <c r="D359" s="356">
        <v>79</v>
      </c>
      <c r="E359" s="437"/>
      <c r="F359" s="357">
        <f t="shared" si="17"/>
        <v>7.7059847033039749E-3</v>
      </c>
      <c r="G359" s="357">
        <f t="shared" si="18"/>
        <v>2.5724519700423314E-2</v>
      </c>
    </row>
    <row r="360" spans="1:7" x14ac:dyDescent="0.25">
      <c r="A360" s="49" t="s">
        <v>1306</v>
      </c>
      <c r="B360" s="119" t="s">
        <v>1307</v>
      </c>
      <c r="C360" s="409" t="s">
        <v>299</v>
      </c>
      <c r="D360" s="356" t="s">
        <v>299</v>
      </c>
      <c r="E360" s="437"/>
      <c r="F360" s="357" t="str">
        <f t="shared" si="17"/>
        <v/>
      </c>
      <c r="G360" s="357" t="str">
        <f t="shared" si="18"/>
        <v/>
      </c>
    </row>
    <row r="361" spans="1:7" x14ac:dyDescent="0.25">
      <c r="A361" s="49" t="s">
        <v>1308</v>
      </c>
      <c r="B361" s="119" t="s">
        <v>1309</v>
      </c>
      <c r="C361" s="409" t="s">
        <v>299</v>
      </c>
      <c r="D361" s="356" t="s">
        <v>299</v>
      </c>
      <c r="E361" s="437"/>
      <c r="F361" s="357" t="str">
        <f t="shared" si="17"/>
        <v/>
      </c>
      <c r="G361" s="357" t="str">
        <f t="shared" si="18"/>
        <v/>
      </c>
    </row>
    <row r="362" spans="1:7" x14ac:dyDescent="0.25">
      <c r="A362" s="49" t="s">
        <v>1310</v>
      </c>
      <c r="B362" s="119" t="s">
        <v>1311</v>
      </c>
      <c r="C362" s="409">
        <v>5856.9309564719997</v>
      </c>
      <c r="D362" s="356">
        <v>2848</v>
      </c>
      <c r="E362" s="437"/>
      <c r="F362" s="357">
        <f t="shared" si="17"/>
        <v>0.95646374376701415</v>
      </c>
      <c r="G362" s="357">
        <f t="shared" si="18"/>
        <v>0.92738521654184303</v>
      </c>
    </row>
    <row r="363" spans="1:7" x14ac:dyDescent="0.25">
      <c r="A363" s="49" t="s">
        <v>1312</v>
      </c>
      <c r="B363" s="119" t="s">
        <v>1313</v>
      </c>
      <c r="C363" s="409">
        <v>61.115939500000003</v>
      </c>
      <c r="D363" s="356">
        <v>1</v>
      </c>
      <c r="E363" s="437"/>
      <c r="F363" s="357">
        <f t="shared" si="17"/>
        <v>9.980513810464926E-3</v>
      </c>
      <c r="G363" s="357">
        <f t="shared" si="18"/>
        <v>3.2562683165092806E-4</v>
      </c>
    </row>
    <row r="364" spans="1:7" x14ac:dyDescent="0.25">
      <c r="A364" s="49" t="s">
        <v>1314</v>
      </c>
      <c r="B364" s="119" t="s">
        <v>733</v>
      </c>
      <c r="C364" s="409" t="s">
        <v>299</v>
      </c>
      <c r="D364" s="356" t="s">
        <v>299</v>
      </c>
      <c r="E364" s="437"/>
      <c r="F364" s="357" t="str">
        <f t="shared" si="17"/>
        <v/>
      </c>
      <c r="G364" s="357" t="str">
        <f t="shared" si="18"/>
        <v/>
      </c>
    </row>
    <row r="365" spans="1:7" x14ac:dyDescent="0.25">
      <c r="A365" s="49" t="s">
        <v>1315</v>
      </c>
      <c r="B365" s="119" t="s">
        <v>372</v>
      </c>
      <c r="C365" s="409">
        <f>SUM(C358:C364)</f>
        <v>6123.5263695459998</v>
      </c>
      <c r="D365" s="356">
        <f>SUM(D358:D364)</f>
        <v>3071</v>
      </c>
      <c r="E365" s="437"/>
      <c r="F365" s="358">
        <f>SUM(F358:F364)</f>
        <v>1</v>
      </c>
      <c r="G365" s="358">
        <f>SUM(G358:G364)</f>
        <v>1</v>
      </c>
    </row>
    <row r="366" spans="1:7" x14ac:dyDescent="0.25">
      <c r="A366" s="49" t="s">
        <v>1316</v>
      </c>
      <c r="B366" s="119"/>
      <c r="C366" s="218"/>
      <c r="D366" s="218"/>
      <c r="E366" s="115"/>
      <c r="F366" s="115"/>
      <c r="G366" s="115"/>
    </row>
    <row r="367" spans="1:7" x14ac:dyDescent="0.25">
      <c r="A367" s="63"/>
      <c r="B367" s="237" t="s">
        <v>1317</v>
      </c>
      <c r="C367" s="237" t="s">
        <v>332</v>
      </c>
      <c r="D367" s="237" t="s">
        <v>1198</v>
      </c>
      <c r="E367" s="237"/>
      <c r="F367" s="237" t="s">
        <v>855</v>
      </c>
      <c r="G367" s="237" t="s">
        <v>1199</v>
      </c>
    </row>
    <row r="368" spans="1:7" x14ac:dyDescent="0.25">
      <c r="A368" s="49" t="s">
        <v>1318</v>
      </c>
      <c r="B368" s="119" t="s">
        <v>1319</v>
      </c>
      <c r="C368" s="242" t="s">
        <v>299</v>
      </c>
      <c r="D368" s="218" t="s">
        <v>299</v>
      </c>
      <c r="E368" s="115"/>
      <c r="F368" s="246" t="str">
        <f>IF($C$372=0,"",IF(C368="[For completion]","",C368/$C$372))</f>
        <v/>
      </c>
      <c r="G368" s="246" t="str">
        <f>IF($D$372=0,"",IF(D368="[For completion]","",D368/$D$372))</f>
        <v/>
      </c>
    </row>
    <row r="369" spans="1:7" x14ac:dyDescent="0.25">
      <c r="A369" s="49" t="s">
        <v>1320</v>
      </c>
      <c r="B369" s="276" t="s">
        <v>1321</v>
      </c>
      <c r="C369" s="242" t="s">
        <v>299</v>
      </c>
      <c r="D369" s="218" t="s">
        <v>299</v>
      </c>
      <c r="E369" s="115"/>
      <c r="F369" s="246" t="str">
        <f>IF($C$372=0,"",IF(C369="[For completion]","",C369/$C$372))</f>
        <v/>
      </c>
      <c r="G369" s="246" t="str">
        <f>IF($D$372=0,"",IF(D369="[For completion]","",D369/$D$372))</f>
        <v/>
      </c>
    </row>
    <row r="370" spans="1:7" x14ac:dyDescent="0.25">
      <c r="A370" s="49" t="s">
        <v>1322</v>
      </c>
      <c r="B370" s="119" t="s">
        <v>733</v>
      </c>
      <c r="C370" s="242" t="s">
        <v>299</v>
      </c>
      <c r="D370" s="218" t="s">
        <v>299</v>
      </c>
      <c r="E370" s="115"/>
      <c r="F370" s="246" t="str">
        <f>IF($C$372=0,"",IF(C370="[For completion]","",C370/$C$372))</f>
        <v/>
      </c>
      <c r="G370" s="246" t="str">
        <f>IF($D$372=0,"",IF(D370="[For completion]","",D370/$D$372))</f>
        <v/>
      </c>
    </row>
    <row r="371" spans="1:7" x14ac:dyDescent="0.25">
      <c r="A371" s="49" t="s">
        <v>1323</v>
      </c>
      <c r="B371" s="218" t="s">
        <v>1227</v>
      </c>
      <c r="C371" s="242" t="s">
        <v>299</v>
      </c>
      <c r="D371" s="218" t="s">
        <v>299</v>
      </c>
      <c r="E371" s="115"/>
      <c r="F371" s="246" t="str">
        <f>IF($C$372=0,"",IF(C371="[For completion]","",C371/$C$372))</f>
        <v/>
      </c>
      <c r="G371" s="246" t="str">
        <f>IF($D$372=0,"",IF(D371="[For completion]","",D371/$D$372))</f>
        <v/>
      </c>
    </row>
    <row r="372" spans="1:7" x14ac:dyDescent="0.25">
      <c r="A372" s="49" t="s">
        <v>1324</v>
      </c>
      <c r="B372" s="119" t="s">
        <v>372</v>
      </c>
      <c r="C372" s="242">
        <f>SUM(C368:C371)</f>
        <v>0</v>
      </c>
      <c r="D372" s="218">
        <f>SUM(D368:D371)</f>
        <v>0</v>
      </c>
      <c r="E372" s="115"/>
      <c r="F372" s="268">
        <f>SUM(F368:F371)</f>
        <v>0</v>
      </c>
      <c r="G372" s="268">
        <f>SUM(G368:G371)</f>
        <v>0</v>
      </c>
    </row>
    <row r="373" spans="1:7" x14ac:dyDescent="0.25">
      <c r="A373" s="49" t="s">
        <v>1325</v>
      </c>
      <c r="B373" s="119"/>
      <c r="C373" s="218"/>
      <c r="D373" s="218"/>
      <c r="E373" s="115"/>
      <c r="F373" s="115"/>
      <c r="G373" s="115"/>
    </row>
    <row r="374" spans="1:7" ht="15" customHeight="1" x14ac:dyDescent="0.25">
      <c r="A374" s="63"/>
      <c r="B374" s="237" t="s">
        <v>1326</v>
      </c>
      <c r="C374" s="237" t="s">
        <v>1327</v>
      </c>
      <c r="D374" s="237" t="s">
        <v>1328</v>
      </c>
      <c r="E374" s="237"/>
      <c r="F374" s="237" t="s">
        <v>1329</v>
      </c>
      <c r="G374" s="237"/>
    </row>
    <row r="375" spans="1:7" x14ac:dyDescent="0.25">
      <c r="A375" s="49" t="s">
        <v>1330</v>
      </c>
      <c r="B375" s="119" t="s">
        <v>1303</v>
      </c>
      <c r="C375" s="242" t="s">
        <v>299</v>
      </c>
      <c r="D375" s="242" t="s">
        <v>299</v>
      </c>
      <c r="E375" s="136"/>
      <c r="F375" s="242" t="s">
        <v>299</v>
      </c>
      <c r="G375" s="246" t="str">
        <f t="shared" ref="G375:G393" si="19">IF($D$393=0,"",IF(D375="[For completion]","",D375/$D$393))</f>
        <v/>
      </c>
    </row>
    <row r="376" spans="1:7" x14ac:dyDescent="0.25">
      <c r="A376" s="49" t="s">
        <v>1331</v>
      </c>
      <c r="B376" s="119" t="s">
        <v>1305</v>
      </c>
      <c r="C376" s="242" t="s">
        <v>299</v>
      </c>
      <c r="D376" s="242" t="s">
        <v>299</v>
      </c>
      <c r="E376" s="136"/>
      <c r="F376" s="242" t="s">
        <v>299</v>
      </c>
      <c r="G376" s="246" t="str">
        <f t="shared" si="19"/>
        <v/>
      </c>
    </row>
    <row r="377" spans="1:7" x14ac:dyDescent="0.25">
      <c r="A377" s="49" t="s">
        <v>1332</v>
      </c>
      <c r="B377" s="119" t="s">
        <v>1307</v>
      </c>
      <c r="C377" s="242" t="s">
        <v>299</v>
      </c>
      <c r="D377" s="242" t="s">
        <v>299</v>
      </c>
      <c r="E377" s="136"/>
      <c r="F377" s="242" t="s">
        <v>299</v>
      </c>
      <c r="G377" s="246" t="str">
        <f t="shared" si="19"/>
        <v/>
      </c>
    </row>
    <row r="378" spans="1:7" x14ac:dyDescent="0.25">
      <c r="A378" s="49" t="s">
        <v>1333</v>
      </c>
      <c r="B378" s="119" t="s">
        <v>1309</v>
      </c>
      <c r="C378" s="242" t="s">
        <v>299</v>
      </c>
      <c r="D378" s="242" t="s">
        <v>299</v>
      </c>
      <c r="E378" s="136"/>
      <c r="F378" s="242" t="s">
        <v>299</v>
      </c>
      <c r="G378" s="246" t="str">
        <f t="shared" si="19"/>
        <v/>
      </c>
    </row>
    <row r="379" spans="1:7" x14ac:dyDescent="0.25">
      <c r="A379" s="49" t="s">
        <v>1334</v>
      </c>
      <c r="B379" s="119" t="s">
        <v>1311</v>
      </c>
      <c r="C379" s="242" t="s">
        <v>299</v>
      </c>
      <c r="D379" s="242" t="s">
        <v>299</v>
      </c>
      <c r="E379" s="136"/>
      <c r="F379" s="242" t="s">
        <v>299</v>
      </c>
      <c r="G379" s="246" t="str">
        <f t="shared" si="19"/>
        <v/>
      </c>
    </row>
    <row r="380" spans="1:7" x14ac:dyDescent="0.25">
      <c r="A380" s="49" t="s">
        <v>1335</v>
      </c>
      <c r="B380" s="119" t="s">
        <v>1313</v>
      </c>
      <c r="C380" s="242" t="s">
        <v>299</v>
      </c>
      <c r="D380" s="242" t="s">
        <v>299</v>
      </c>
      <c r="E380" s="136"/>
      <c r="F380" s="242" t="s">
        <v>299</v>
      </c>
      <c r="G380" s="246" t="str">
        <f t="shared" si="19"/>
        <v/>
      </c>
    </row>
    <row r="381" spans="1:7" x14ac:dyDescent="0.25">
      <c r="A381" s="49" t="s">
        <v>1336</v>
      </c>
      <c r="B381" s="119" t="s">
        <v>370</v>
      </c>
      <c r="C381" s="242" t="s">
        <v>299</v>
      </c>
      <c r="D381" s="242" t="s">
        <v>299</v>
      </c>
      <c r="E381" s="136"/>
      <c r="F381" s="242" t="s">
        <v>299</v>
      </c>
      <c r="G381" s="246" t="str">
        <f t="shared" si="19"/>
        <v/>
      </c>
    </row>
    <row r="382" spans="1:7" x14ac:dyDescent="0.25">
      <c r="A382" s="49" t="s">
        <v>1337</v>
      </c>
      <c r="B382" s="119" t="s">
        <v>1227</v>
      </c>
      <c r="C382" s="242" t="s">
        <v>299</v>
      </c>
      <c r="D382" s="242" t="s">
        <v>299</v>
      </c>
      <c r="E382" s="136"/>
      <c r="F382" s="242" t="s">
        <v>299</v>
      </c>
      <c r="G382" s="246" t="str">
        <f t="shared" si="19"/>
        <v/>
      </c>
    </row>
    <row r="383" spans="1:7" x14ac:dyDescent="0.25">
      <c r="A383" s="49" t="s">
        <v>1338</v>
      </c>
      <c r="B383" s="119" t="s">
        <v>372</v>
      </c>
      <c r="C383" s="242">
        <f>SUM(C375:C382)</f>
        <v>0</v>
      </c>
      <c r="D383" s="242">
        <f>SUM(D375:D382)</f>
        <v>0</v>
      </c>
      <c r="E383" s="136"/>
      <c r="F383" s="218"/>
      <c r="G383" s="246" t="str">
        <f t="shared" si="19"/>
        <v/>
      </c>
    </row>
    <row r="384" spans="1:7" x14ac:dyDescent="0.25">
      <c r="A384" s="49" t="s">
        <v>1339</v>
      </c>
      <c r="B384" s="119" t="s">
        <v>1340</v>
      </c>
      <c r="C384" s="218"/>
      <c r="D384" s="218"/>
      <c r="E384" s="218"/>
      <c r="F384" s="242" t="s">
        <v>299</v>
      </c>
      <c r="G384" s="246" t="str">
        <f t="shared" si="19"/>
        <v/>
      </c>
    </row>
    <row r="385" spans="1:7" x14ac:dyDescent="0.25">
      <c r="A385" s="49" t="s">
        <v>1341</v>
      </c>
      <c r="B385" s="119"/>
      <c r="C385" s="242"/>
      <c r="D385" s="218"/>
      <c r="E385" s="136"/>
      <c r="F385" s="246"/>
      <c r="G385" s="246" t="str">
        <f t="shared" si="19"/>
        <v/>
      </c>
    </row>
    <row r="386" spans="1:7" x14ac:dyDescent="0.25">
      <c r="A386" s="49" t="s">
        <v>1342</v>
      </c>
      <c r="B386" s="119"/>
      <c r="C386" s="242"/>
      <c r="D386" s="218"/>
      <c r="E386" s="136"/>
      <c r="F386" s="246"/>
      <c r="G386" s="246" t="str">
        <f t="shared" si="19"/>
        <v/>
      </c>
    </row>
    <row r="387" spans="1:7" x14ac:dyDescent="0.25">
      <c r="A387" s="49" t="s">
        <v>1343</v>
      </c>
      <c r="B387" s="119"/>
      <c r="C387" s="242"/>
      <c r="D387" s="218"/>
      <c r="E387" s="136"/>
      <c r="F387" s="246"/>
      <c r="G387" s="246" t="str">
        <f t="shared" si="19"/>
        <v/>
      </c>
    </row>
    <row r="388" spans="1:7" x14ac:dyDescent="0.25">
      <c r="A388" s="49" t="s">
        <v>1344</v>
      </c>
      <c r="B388" s="119"/>
      <c r="C388" s="242"/>
      <c r="D388" s="218"/>
      <c r="E388" s="136"/>
      <c r="F388" s="246"/>
      <c r="G388" s="246" t="str">
        <f t="shared" si="19"/>
        <v/>
      </c>
    </row>
    <row r="389" spans="1:7" x14ac:dyDescent="0.25">
      <c r="A389" s="49" t="s">
        <v>1345</v>
      </c>
      <c r="B389" s="119"/>
      <c r="C389" s="242"/>
      <c r="D389" s="218"/>
      <c r="E389" s="136"/>
      <c r="F389" s="246"/>
      <c r="G389" s="246" t="str">
        <f t="shared" si="19"/>
        <v/>
      </c>
    </row>
    <row r="390" spans="1:7" x14ac:dyDescent="0.25">
      <c r="A390" s="49" t="s">
        <v>1346</v>
      </c>
      <c r="B390" s="119"/>
      <c r="C390" s="242"/>
      <c r="D390" s="218"/>
      <c r="E390" s="136"/>
      <c r="F390" s="246"/>
      <c r="G390" s="246" t="str">
        <f t="shared" si="19"/>
        <v/>
      </c>
    </row>
    <row r="391" spans="1:7" x14ac:dyDescent="0.25">
      <c r="A391" s="49" t="s">
        <v>1347</v>
      </c>
      <c r="B391" s="119"/>
      <c r="C391" s="242"/>
      <c r="D391" s="218"/>
      <c r="E391" s="136"/>
      <c r="F391" s="246"/>
      <c r="G391" s="246" t="str">
        <f t="shared" si="19"/>
        <v/>
      </c>
    </row>
    <row r="392" spans="1:7" x14ac:dyDescent="0.25">
      <c r="A392" s="49" t="s">
        <v>1348</v>
      </c>
      <c r="B392" s="119"/>
      <c r="C392" s="242"/>
      <c r="D392" s="218"/>
      <c r="E392" s="136"/>
      <c r="F392" s="246"/>
      <c r="G392" s="246" t="str">
        <f t="shared" si="19"/>
        <v/>
      </c>
    </row>
    <row r="393" spans="1:7" x14ac:dyDescent="0.25">
      <c r="A393" s="49" t="s">
        <v>1349</v>
      </c>
      <c r="B393" s="119"/>
      <c r="C393" s="242"/>
      <c r="D393" s="218"/>
      <c r="E393" s="136"/>
      <c r="F393" s="246"/>
      <c r="G393" s="246" t="str">
        <f t="shared" si="19"/>
        <v/>
      </c>
    </row>
    <row r="394" spans="1:7" x14ac:dyDescent="0.25">
      <c r="A394" s="49" t="s">
        <v>1350</v>
      </c>
      <c r="B394" s="218"/>
      <c r="C394" s="243"/>
      <c r="D394" s="218"/>
      <c r="E394" s="136"/>
      <c r="F394" s="136"/>
      <c r="G394" s="136"/>
    </row>
    <row r="395" spans="1:7" x14ac:dyDescent="0.25">
      <c r="A395" s="49" t="s">
        <v>1351</v>
      </c>
      <c r="B395" s="218"/>
      <c r="C395" s="243"/>
      <c r="D395" s="218"/>
      <c r="E395" s="136"/>
      <c r="F395" s="136"/>
      <c r="G395" s="136"/>
    </row>
    <row r="396" spans="1:7" x14ac:dyDescent="0.25">
      <c r="A396" s="49" t="s">
        <v>1352</v>
      </c>
      <c r="B396" s="218"/>
      <c r="C396" s="243"/>
      <c r="D396" s="218"/>
      <c r="E396" s="136"/>
      <c r="F396" s="136"/>
      <c r="G396" s="136"/>
    </row>
    <row r="397" spans="1:7" x14ac:dyDescent="0.25">
      <c r="A397" s="49" t="s">
        <v>1353</v>
      </c>
      <c r="B397" s="218"/>
      <c r="C397" s="243"/>
      <c r="D397" s="218"/>
      <c r="E397" s="136"/>
      <c r="F397" s="136"/>
      <c r="G397" s="136"/>
    </row>
    <row r="398" spans="1:7" x14ac:dyDescent="0.25">
      <c r="A398" s="49" t="s">
        <v>1354</v>
      </c>
      <c r="B398" s="218"/>
      <c r="C398" s="243"/>
      <c r="D398" s="218"/>
      <c r="E398" s="136"/>
      <c r="F398" s="136"/>
      <c r="G398" s="136"/>
    </row>
    <row r="399" spans="1:7" x14ac:dyDescent="0.25">
      <c r="A399" s="49" t="s">
        <v>1355</v>
      </c>
      <c r="B399" s="218"/>
      <c r="C399" s="243"/>
      <c r="D399" s="218"/>
      <c r="E399" s="136"/>
      <c r="F399" s="136"/>
      <c r="G399" s="136"/>
    </row>
    <row r="400" spans="1:7" x14ac:dyDescent="0.25">
      <c r="A400" s="49" t="s">
        <v>1356</v>
      </c>
      <c r="B400" s="218"/>
      <c r="C400" s="243"/>
      <c r="D400" s="218"/>
      <c r="E400" s="136"/>
      <c r="F400" s="136"/>
      <c r="G400" s="136"/>
    </row>
    <row r="401" spans="1:7" x14ac:dyDescent="0.25">
      <c r="A401" s="49" t="s">
        <v>1357</v>
      </c>
      <c r="B401" s="218"/>
      <c r="C401" s="243"/>
      <c r="D401" s="218"/>
      <c r="E401" s="136"/>
      <c r="F401" s="136"/>
      <c r="G401" s="136"/>
    </row>
    <row r="402" spans="1:7" x14ac:dyDescent="0.25">
      <c r="A402" s="49" t="s">
        <v>1358</v>
      </c>
      <c r="B402" s="218"/>
      <c r="C402" s="243"/>
      <c r="D402" s="218"/>
      <c r="E402" s="136"/>
      <c r="F402" s="136"/>
      <c r="G402" s="136"/>
    </row>
    <row r="403" spans="1:7" x14ac:dyDescent="0.25">
      <c r="A403" s="49" t="s">
        <v>1359</v>
      </c>
      <c r="B403" s="218"/>
      <c r="C403" s="243"/>
      <c r="D403" s="218"/>
      <c r="E403" s="136"/>
      <c r="F403" s="136"/>
      <c r="G403" s="136"/>
    </row>
    <row r="404" spans="1:7" x14ac:dyDescent="0.25">
      <c r="A404" s="49" t="s">
        <v>1360</v>
      </c>
      <c r="B404" s="218"/>
      <c r="C404" s="243"/>
      <c r="D404" s="218"/>
      <c r="E404" s="136"/>
      <c r="F404" s="136"/>
      <c r="G404" s="136"/>
    </row>
    <row r="405" spans="1:7" x14ac:dyDescent="0.25">
      <c r="A405" s="49" t="s">
        <v>1361</v>
      </c>
      <c r="B405" s="218"/>
      <c r="C405" s="243"/>
      <c r="D405" s="218"/>
      <c r="E405" s="136"/>
      <c r="F405" s="136"/>
      <c r="G405" s="136"/>
    </row>
    <row r="406" spans="1:7" x14ac:dyDescent="0.25">
      <c r="A406" s="49" t="s">
        <v>1362</v>
      </c>
      <c r="B406" s="218"/>
      <c r="C406" s="243"/>
      <c r="D406" s="218"/>
      <c r="E406" s="136"/>
      <c r="F406" s="136"/>
      <c r="G406" s="136"/>
    </row>
    <row r="407" spans="1:7" x14ac:dyDescent="0.25">
      <c r="A407" s="49" t="s">
        <v>1363</v>
      </c>
      <c r="B407" s="218"/>
      <c r="C407" s="243"/>
      <c r="D407" s="218"/>
      <c r="E407" s="136"/>
      <c r="F407" s="136"/>
      <c r="G407" s="136"/>
    </row>
    <row r="408" spans="1:7" x14ac:dyDescent="0.25">
      <c r="A408" s="49" t="s">
        <v>1364</v>
      </c>
      <c r="B408" s="218"/>
      <c r="C408" s="243"/>
      <c r="D408" s="218"/>
      <c r="E408" s="136"/>
      <c r="F408" s="136"/>
      <c r="G408" s="136"/>
    </row>
    <row r="409" spans="1:7" x14ac:dyDescent="0.25">
      <c r="A409" s="49" t="s">
        <v>1365</v>
      </c>
      <c r="B409" s="218"/>
      <c r="C409" s="243"/>
      <c r="D409" s="218"/>
      <c r="E409" s="136"/>
      <c r="F409" s="136"/>
      <c r="G409" s="136"/>
    </row>
    <row r="410" spans="1:7" x14ac:dyDescent="0.25">
      <c r="A410" s="49" t="s">
        <v>1366</v>
      </c>
      <c r="B410" s="218"/>
      <c r="C410" s="243"/>
      <c r="D410" s="218"/>
      <c r="E410" s="136"/>
      <c r="F410" s="136"/>
      <c r="G410" s="136"/>
    </row>
    <row r="411" spans="1:7" x14ac:dyDescent="0.25">
      <c r="A411" s="49" t="s">
        <v>1367</v>
      </c>
      <c r="B411" s="218"/>
      <c r="C411" s="243"/>
      <c r="D411" s="218"/>
      <c r="E411" s="136"/>
      <c r="F411" s="136"/>
      <c r="G411" s="136"/>
    </row>
    <row r="412" spans="1:7" x14ac:dyDescent="0.25">
      <c r="A412" s="49" t="s">
        <v>1368</v>
      </c>
      <c r="B412" s="218"/>
      <c r="C412" s="243"/>
      <c r="D412" s="218"/>
      <c r="E412" s="136"/>
      <c r="F412" s="136"/>
      <c r="G412" s="136"/>
    </row>
    <row r="413" spans="1:7" x14ac:dyDescent="0.25">
      <c r="A413" s="49" t="s">
        <v>1369</v>
      </c>
      <c r="B413" s="218"/>
      <c r="C413" s="243"/>
      <c r="D413" s="218"/>
      <c r="E413" s="136"/>
      <c r="F413" s="136"/>
      <c r="G413" s="136"/>
    </row>
    <row r="414" spans="1:7" x14ac:dyDescent="0.25">
      <c r="A414" s="49" t="s">
        <v>1370</v>
      </c>
      <c r="B414" s="218"/>
      <c r="C414" s="243"/>
      <c r="D414" s="218"/>
      <c r="E414" s="136"/>
      <c r="F414" s="136"/>
      <c r="G414" s="136"/>
    </row>
    <row r="415" spans="1:7" x14ac:dyDescent="0.25">
      <c r="A415" s="49" t="s">
        <v>1371</v>
      </c>
      <c r="B415" s="218"/>
      <c r="C415" s="243"/>
      <c r="D415" s="218"/>
      <c r="E415" s="136"/>
      <c r="F415" s="136"/>
      <c r="G415" s="136"/>
    </row>
    <row r="416" spans="1:7" x14ac:dyDescent="0.25">
      <c r="A416" s="49" t="s">
        <v>1372</v>
      </c>
      <c r="B416" s="218"/>
      <c r="C416" s="243"/>
      <c r="D416" s="218"/>
      <c r="E416" s="136"/>
      <c r="F416" s="136"/>
      <c r="G416" s="136"/>
    </row>
    <row r="417" spans="1:7" x14ac:dyDescent="0.25">
      <c r="A417" s="49" t="s">
        <v>1373</v>
      </c>
      <c r="B417" s="218"/>
      <c r="C417" s="243"/>
      <c r="D417" s="218"/>
      <c r="E417" s="136"/>
      <c r="F417" s="136"/>
      <c r="G417" s="136"/>
    </row>
    <row r="418" spans="1:7" x14ac:dyDescent="0.25">
      <c r="A418" s="49" t="s">
        <v>1374</v>
      </c>
      <c r="B418" s="218"/>
      <c r="C418" s="243"/>
      <c r="D418" s="218"/>
      <c r="E418" s="136"/>
      <c r="F418" s="136"/>
      <c r="G418" s="136"/>
    </row>
    <row r="419" spans="1:7" x14ac:dyDescent="0.25">
      <c r="A419" s="49" t="s">
        <v>1375</v>
      </c>
      <c r="B419" s="218"/>
      <c r="C419" s="243"/>
      <c r="D419" s="218"/>
      <c r="E419" s="136"/>
      <c r="F419" s="136"/>
      <c r="G419" s="136"/>
    </row>
    <row r="420" spans="1:7" x14ac:dyDescent="0.25">
      <c r="A420" s="49" t="s">
        <v>1376</v>
      </c>
      <c r="B420" s="218"/>
      <c r="C420" s="243"/>
      <c r="D420" s="218"/>
      <c r="E420" s="136"/>
      <c r="F420" s="136"/>
      <c r="G420" s="136"/>
    </row>
    <row r="421" spans="1:7" x14ac:dyDescent="0.25">
      <c r="A421" s="49" t="s">
        <v>1377</v>
      </c>
      <c r="B421" s="218"/>
      <c r="C421" s="243"/>
      <c r="D421" s="218"/>
      <c r="E421" s="136"/>
      <c r="F421" s="136"/>
      <c r="G421" s="136"/>
    </row>
    <row r="422" spans="1:7" x14ac:dyDescent="0.25">
      <c r="A422" s="49" t="s">
        <v>1378</v>
      </c>
      <c r="B422" s="218"/>
      <c r="C422" s="243"/>
      <c r="D422" s="218"/>
      <c r="E422" s="136"/>
      <c r="F422" s="136"/>
      <c r="G422" s="136"/>
    </row>
    <row r="423" spans="1:7" ht="18.75" customHeight="1" x14ac:dyDescent="0.25">
      <c r="A423" s="100"/>
      <c r="B423" s="277" t="s">
        <v>818</v>
      </c>
      <c r="C423" s="273"/>
      <c r="D423" s="273"/>
      <c r="E423" s="273"/>
      <c r="F423" s="274"/>
      <c r="G423" s="274"/>
    </row>
    <row r="424" spans="1:7" ht="15" customHeight="1" x14ac:dyDescent="0.25">
      <c r="A424" s="62"/>
      <c r="B424" s="238" t="s">
        <v>1379</v>
      </c>
      <c r="C424" s="238" t="s">
        <v>1067</v>
      </c>
      <c r="D424" s="238" t="s">
        <v>1068</v>
      </c>
      <c r="E424" s="238"/>
      <c r="F424" s="238" t="s">
        <v>856</v>
      </c>
      <c r="G424" s="238" t="s">
        <v>1070</v>
      </c>
    </row>
    <row r="425" spans="1:7" x14ac:dyDescent="0.25">
      <c r="A425" s="49" t="s">
        <v>1380</v>
      </c>
      <c r="B425" s="218" t="s">
        <v>1072</v>
      </c>
      <c r="C425" s="409">
        <f>(C13/D28)*1000</f>
        <v>16333.752050622905</v>
      </c>
      <c r="D425" s="417">
        <f>D28</f>
        <v>716</v>
      </c>
      <c r="E425" s="417"/>
      <c r="F425" s="419"/>
      <c r="G425" s="255"/>
    </row>
    <row r="426" spans="1:7" x14ac:dyDescent="0.25">
      <c r="A426" s="58"/>
      <c r="B426" s="138"/>
      <c r="C426" s="412"/>
      <c r="D426" s="417"/>
      <c r="E426" s="417"/>
      <c r="F426" s="419"/>
      <c r="G426" s="255"/>
    </row>
    <row r="427" spans="1:7" x14ac:dyDescent="0.25">
      <c r="B427" s="218" t="s">
        <v>1073</v>
      </c>
      <c r="C427" s="412"/>
      <c r="D427" s="417"/>
      <c r="E427" s="417"/>
      <c r="F427" s="419"/>
      <c r="G427" s="255"/>
    </row>
    <row r="428" spans="1:7" x14ac:dyDescent="0.25">
      <c r="A428" s="49" t="s">
        <v>1381</v>
      </c>
      <c r="B428" s="119" t="s">
        <v>1075</v>
      </c>
      <c r="C428" s="409">
        <v>4.2427589299999999</v>
      </c>
      <c r="D428" s="432" t="s">
        <v>299</v>
      </c>
      <c r="E428" s="417"/>
      <c r="F428" s="357">
        <f t="shared" ref="F428:F451" si="20">IF($C$452=0,"",IF(C428="[for completion]","",C428/$C$452))</f>
        <v>3.6278504444801972E-4</v>
      </c>
      <c r="G428" s="246" t="str">
        <f t="shared" ref="G428:G451" si="21">IF($D$452=0,"",IF(D428="[for completion]","",D428/$D$452))</f>
        <v/>
      </c>
    </row>
    <row r="429" spans="1:7" x14ac:dyDescent="0.25">
      <c r="A429" s="49" t="s">
        <v>1382</v>
      </c>
      <c r="B429" s="119" t="s">
        <v>1077</v>
      </c>
      <c r="C429" s="409">
        <v>32.679700920000002</v>
      </c>
      <c r="D429" s="432" t="s">
        <v>299</v>
      </c>
      <c r="E429" s="417"/>
      <c r="F429" s="357">
        <f t="shared" si="20"/>
        <v>2.794339001205094E-3</v>
      </c>
      <c r="G429" s="246" t="str">
        <f t="shared" si="21"/>
        <v/>
      </c>
    </row>
    <row r="430" spans="1:7" x14ac:dyDescent="0.25">
      <c r="A430" s="49" t="s">
        <v>1383</v>
      </c>
      <c r="B430" s="119" t="s">
        <v>1079</v>
      </c>
      <c r="C430" s="409">
        <v>1398.2315229450001</v>
      </c>
      <c r="D430" s="432" t="s">
        <v>299</v>
      </c>
      <c r="E430" s="417"/>
      <c r="F430" s="357">
        <f t="shared" si="20"/>
        <v>0.11955840375786426</v>
      </c>
      <c r="G430" s="246" t="str">
        <f t="shared" si="21"/>
        <v/>
      </c>
    </row>
    <row r="431" spans="1:7" x14ac:dyDescent="0.25">
      <c r="A431" s="49" t="s">
        <v>1384</v>
      </c>
      <c r="B431" s="119" t="s">
        <v>1081</v>
      </c>
      <c r="C431" s="409">
        <v>10259.812485449</v>
      </c>
      <c r="D431" s="432" t="s">
        <v>299</v>
      </c>
      <c r="E431" s="417"/>
      <c r="F431" s="357">
        <f t="shared" si="20"/>
        <v>0.87728447219648265</v>
      </c>
      <c r="G431" s="246" t="str">
        <f t="shared" si="21"/>
        <v/>
      </c>
    </row>
    <row r="432" spans="1:7" x14ac:dyDescent="0.25">
      <c r="A432" s="49" t="s">
        <v>1385</v>
      </c>
      <c r="B432" s="119" t="s">
        <v>985</v>
      </c>
      <c r="C432" s="409" t="s">
        <v>299</v>
      </c>
      <c r="D432" s="432" t="s">
        <v>299</v>
      </c>
      <c r="E432" s="417"/>
      <c r="F432" s="357" t="str">
        <f t="shared" si="20"/>
        <v/>
      </c>
      <c r="G432" s="246" t="str">
        <f t="shared" si="21"/>
        <v/>
      </c>
    </row>
    <row r="433" spans="1:7" x14ac:dyDescent="0.25">
      <c r="A433" s="49" t="s">
        <v>1386</v>
      </c>
      <c r="B433" s="119" t="s">
        <v>985</v>
      </c>
      <c r="C433" s="409" t="s">
        <v>299</v>
      </c>
      <c r="D433" s="432" t="s">
        <v>299</v>
      </c>
      <c r="E433" s="417"/>
      <c r="F433" s="357" t="str">
        <f t="shared" si="20"/>
        <v/>
      </c>
      <c r="G433" s="246" t="str">
        <f t="shared" si="21"/>
        <v/>
      </c>
    </row>
    <row r="434" spans="1:7" x14ac:dyDescent="0.25">
      <c r="A434" s="49" t="s">
        <v>1387</v>
      </c>
      <c r="B434" s="119" t="s">
        <v>985</v>
      </c>
      <c r="C434" s="409" t="s">
        <v>299</v>
      </c>
      <c r="D434" s="432" t="s">
        <v>299</v>
      </c>
      <c r="E434" s="417"/>
      <c r="F434" s="357" t="str">
        <f t="shared" si="20"/>
        <v/>
      </c>
      <c r="G434" s="246" t="str">
        <f t="shared" si="21"/>
        <v/>
      </c>
    </row>
    <row r="435" spans="1:7" x14ac:dyDescent="0.25">
      <c r="A435" s="49" t="s">
        <v>1388</v>
      </c>
      <c r="B435" s="119" t="s">
        <v>985</v>
      </c>
      <c r="C435" s="409" t="s">
        <v>299</v>
      </c>
      <c r="D435" s="432" t="s">
        <v>299</v>
      </c>
      <c r="E435" s="417"/>
      <c r="F435" s="357" t="str">
        <f t="shared" si="20"/>
        <v/>
      </c>
      <c r="G435" s="246" t="str">
        <f t="shared" si="21"/>
        <v/>
      </c>
    </row>
    <row r="436" spans="1:7" x14ac:dyDescent="0.25">
      <c r="A436" s="49" t="s">
        <v>1389</v>
      </c>
      <c r="B436" s="119" t="s">
        <v>985</v>
      </c>
      <c r="C436" s="409" t="s">
        <v>299</v>
      </c>
      <c r="D436" s="432" t="s">
        <v>299</v>
      </c>
      <c r="E436" s="417"/>
      <c r="F436" s="357" t="str">
        <f t="shared" si="20"/>
        <v/>
      </c>
      <c r="G436" s="246" t="str">
        <f t="shared" si="21"/>
        <v/>
      </c>
    </row>
    <row r="437" spans="1:7" x14ac:dyDescent="0.25">
      <c r="A437" s="49" t="s">
        <v>1390</v>
      </c>
      <c r="B437" s="119" t="s">
        <v>985</v>
      </c>
      <c r="C437" s="409" t="s">
        <v>299</v>
      </c>
      <c r="D437" s="432" t="s">
        <v>299</v>
      </c>
      <c r="E437" s="421"/>
      <c r="F437" s="357" t="str">
        <f t="shared" si="20"/>
        <v/>
      </c>
      <c r="G437" s="246" t="str">
        <f t="shared" si="21"/>
        <v/>
      </c>
    </row>
    <row r="438" spans="1:7" x14ac:dyDescent="0.25">
      <c r="A438" s="49" t="s">
        <v>1391</v>
      </c>
      <c r="B438" s="119" t="s">
        <v>985</v>
      </c>
      <c r="C438" s="409" t="s">
        <v>299</v>
      </c>
      <c r="D438" s="432" t="s">
        <v>299</v>
      </c>
      <c r="E438" s="421"/>
      <c r="F438" s="357" t="str">
        <f t="shared" si="20"/>
        <v/>
      </c>
      <c r="G438" s="246" t="str">
        <f t="shared" si="21"/>
        <v/>
      </c>
    </row>
    <row r="439" spans="1:7" x14ac:dyDescent="0.25">
      <c r="A439" s="49" t="s">
        <v>1392</v>
      </c>
      <c r="B439" s="119" t="s">
        <v>985</v>
      </c>
      <c r="C439" s="409" t="s">
        <v>299</v>
      </c>
      <c r="D439" s="432" t="s">
        <v>299</v>
      </c>
      <c r="E439" s="421"/>
      <c r="F439" s="357" t="str">
        <f t="shared" si="20"/>
        <v/>
      </c>
      <c r="G439" s="246" t="str">
        <f t="shared" si="21"/>
        <v/>
      </c>
    </row>
    <row r="440" spans="1:7" x14ac:dyDescent="0.25">
      <c r="A440" s="49" t="s">
        <v>1393</v>
      </c>
      <c r="B440" s="119" t="s">
        <v>985</v>
      </c>
      <c r="C440" s="409" t="s">
        <v>299</v>
      </c>
      <c r="D440" s="432" t="s">
        <v>299</v>
      </c>
      <c r="E440" s="421"/>
      <c r="F440" s="357" t="str">
        <f t="shared" si="20"/>
        <v/>
      </c>
      <c r="G440" s="246" t="str">
        <f t="shared" si="21"/>
        <v/>
      </c>
    </row>
    <row r="441" spans="1:7" x14ac:dyDescent="0.25">
      <c r="A441" s="49" t="s">
        <v>1394</v>
      </c>
      <c r="B441" s="119" t="s">
        <v>985</v>
      </c>
      <c r="C441" s="409" t="s">
        <v>299</v>
      </c>
      <c r="D441" s="432" t="s">
        <v>299</v>
      </c>
      <c r="E441" s="421"/>
      <c r="F441" s="357" t="str">
        <f t="shared" si="20"/>
        <v/>
      </c>
      <c r="G441" s="246" t="str">
        <f t="shared" si="21"/>
        <v/>
      </c>
    </row>
    <row r="442" spans="1:7" x14ac:dyDescent="0.25">
      <c r="A442" s="49" t="s">
        <v>1395</v>
      </c>
      <c r="B442" s="119" t="s">
        <v>985</v>
      </c>
      <c r="C442" s="409" t="s">
        <v>299</v>
      </c>
      <c r="D442" s="432" t="s">
        <v>299</v>
      </c>
      <c r="E442" s="421"/>
      <c r="F442" s="357" t="str">
        <f t="shared" si="20"/>
        <v/>
      </c>
      <c r="G442" s="246" t="str">
        <f t="shared" si="21"/>
        <v/>
      </c>
    </row>
    <row r="443" spans="1:7" x14ac:dyDescent="0.25">
      <c r="A443" s="49" t="s">
        <v>1396</v>
      </c>
      <c r="B443" s="119" t="s">
        <v>985</v>
      </c>
      <c r="C443" s="409" t="s">
        <v>299</v>
      </c>
      <c r="D443" s="432" t="s">
        <v>299</v>
      </c>
      <c r="E443" s="412"/>
      <c r="F443" s="357" t="str">
        <f t="shared" si="20"/>
        <v/>
      </c>
      <c r="G443" s="246" t="str">
        <f t="shared" si="21"/>
        <v/>
      </c>
    </row>
    <row r="444" spans="1:7" x14ac:dyDescent="0.25">
      <c r="A444" s="49" t="s">
        <v>1397</v>
      </c>
      <c r="B444" s="119" t="s">
        <v>985</v>
      </c>
      <c r="C444" s="409" t="s">
        <v>299</v>
      </c>
      <c r="D444" s="432" t="s">
        <v>299</v>
      </c>
      <c r="E444" s="411"/>
      <c r="F444" s="357" t="str">
        <f t="shared" si="20"/>
        <v/>
      </c>
      <c r="G444" s="246" t="str">
        <f t="shared" si="21"/>
        <v/>
      </c>
    </row>
    <row r="445" spans="1:7" x14ac:dyDescent="0.25">
      <c r="A445" s="49" t="s">
        <v>1398</v>
      </c>
      <c r="B445" s="119" t="s">
        <v>985</v>
      </c>
      <c r="C445" s="409" t="s">
        <v>299</v>
      </c>
      <c r="D445" s="432" t="s">
        <v>299</v>
      </c>
      <c r="E445" s="411"/>
      <c r="F445" s="357" t="str">
        <f t="shared" si="20"/>
        <v/>
      </c>
      <c r="G445" s="246" t="str">
        <f t="shared" si="21"/>
        <v/>
      </c>
    </row>
    <row r="446" spans="1:7" x14ac:dyDescent="0.25">
      <c r="A446" s="49" t="s">
        <v>1399</v>
      </c>
      <c r="B446" s="119" t="s">
        <v>985</v>
      </c>
      <c r="C446" s="409" t="s">
        <v>299</v>
      </c>
      <c r="D446" s="432" t="s">
        <v>299</v>
      </c>
      <c r="E446" s="411"/>
      <c r="F446" s="357" t="str">
        <f t="shared" si="20"/>
        <v/>
      </c>
      <c r="G446" s="246" t="str">
        <f t="shared" si="21"/>
        <v/>
      </c>
    </row>
    <row r="447" spans="1:7" x14ac:dyDescent="0.25">
      <c r="A447" s="49" t="s">
        <v>1400</v>
      </c>
      <c r="B447" s="119" t="s">
        <v>985</v>
      </c>
      <c r="C447" s="409" t="s">
        <v>299</v>
      </c>
      <c r="D447" s="432" t="s">
        <v>299</v>
      </c>
      <c r="E447" s="411"/>
      <c r="F447" s="357" t="str">
        <f t="shared" si="20"/>
        <v/>
      </c>
      <c r="G447" s="246" t="str">
        <f t="shared" si="21"/>
        <v/>
      </c>
    </row>
    <row r="448" spans="1:7" x14ac:dyDescent="0.25">
      <c r="A448" s="49" t="s">
        <v>1401</v>
      </c>
      <c r="B448" s="119" t="s">
        <v>985</v>
      </c>
      <c r="C448" s="409" t="s">
        <v>299</v>
      </c>
      <c r="D448" s="432" t="s">
        <v>299</v>
      </c>
      <c r="E448" s="411"/>
      <c r="F448" s="357" t="str">
        <f t="shared" si="20"/>
        <v/>
      </c>
      <c r="G448" s="246" t="str">
        <f t="shared" si="21"/>
        <v/>
      </c>
    </row>
    <row r="449" spans="1:7" x14ac:dyDescent="0.25">
      <c r="A449" s="49" t="s">
        <v>1402</v>
      </c>
      <c r="B449" s="119" t="s">
        <v>985</v>
      </c>
      <c r="C449" s="409" t="s">
        <v>299</v>
      </c>
      <c r="D449" s="432" t="s">
        <v>299</v>
      </c>
      <c r="E449" s="411"/>
      <c r="F449" s="357" t="str">
        <f t="shared" si="20"/>
        <v/>
      </c>
      <c r="G449" s="246" t="str">
        <f t="shared" si="21"/>
        <v/>
      </c>
    </row>
    <row r="450" spans="1:7" x14ac:dyDescent="0.25">
      <c r="A450" s="49" t="s">
        <v>1403</v>
      </c>
      <c r="B450" s="119" t="s">
        <v>985</v>
      </c>
      <c r="C450" s="409" t="s">
        <v>299</v>
      </c>
      <c r="D450" s="432" t="s">
        <v>299</v>
      </c>
      <c r="E450" s="411"/>
      <c r="F450" s="357" t="str">
        <f t="shared" si="20"/>
        <v/>
      </c>
      <c r="G450" s="246" t="str">
        <f t="shared" si="21"/>
        <v/>
      </c>
    </row>
    <row r="451" spans="1:7" x14ac:dyDescent="0.25">
      <c r="A451" s="49" t="s">
        <v>1404</v>
      </c>
      <c r="B451" s="119" t="s">
        <v>985</v>
      </c>
      <c r="C451" s="409" t="s">
        <v>299</v>
      </c>
      <c r="D451" s="432" t="s">
        <v>299</v>
      </c>
      <c r="E451" s="411"/>
      <c r="F451" s="357" t="str">
        <f t="shared" si="20"/>
        <v/>
      </c>
      <c r="G451" s="246" t="str">
        <f t="shared" si="21"/>
        <v/>
      </c>
    </row>
    <row r="452" spans="1:7" x14ac:dyDescent="0.25">
      <c r="A452" s="49" t="s">
        <v>1405</v>
      </c>
      <c r="B452" s="119" t="s">
        <v>372</v>
      </c>
      <c r="C452" s="414">
        <f>SUM(C428:C451)</f>
        <v>11694.966468244</v>
      </c>
      <c r="D452" s="413">
        <f>SUM(D428:D451)</f>
        <v>0</v>
      </c>
      <c r="E452" s="411"/>
      <c r="F452" s="415">
        <f>SUM(F428:F451)</f>
        <v>1</v>
      </c>
      <c r="G452" s="250">
        <f>SUM(G428:G451)</f>
        <v>0</v>
      </c>
    </row>
    <row r="453" spans="1:7" ht="15" customHeight="1" x14ac:dyDescent="0.25">
      <c r="A453" s="62"/>
      <c r="B453" s="238" t="s">
        <v>1406</v>
      </c>
      <c r="C453" s="238" t="s">
        <v>1067</v>
      </c>
      <c r="D453" s="238" t="s">
        <v>1068</v>
      </c>
      <c r="E453" s="238"/>
      <c r="F453" s="238" t="s">
        <v>856</v>
      </c>
      <c r="G453" s="238" t="s">
        <v>1070</v>
      </c>
    </row>
    <row r="454" spans="1:7" x14ac:dyDescent="0.25">
      <c r="A454" s="49" t="s">
        <v>1407</v>
      </c>
      <c r="B454" s="218" t="s">
        <v>1105</v>
      </c>
      <c r="C454" s="410">
        <v>0.55936866369999994</v>
      </c>
      <c r="D454" s="412"/>
      <c r="E454" s="412"/>
      <c r="F454" s="412"/>
      <c r="G454" s="218"/>
    </row>
    <row r="455" spans="1:7" x14ac:dyDescent="0.25">
      <c r="B455" s="138"/>
      <c r="C455" s="412"/>
      <c r="D455" s="412"/>
      <c r="E455" s="412"/>
      <c r="F455" s="412"/>
      <c r="G455" s="218"/>
    </row>
    <row r="456" spans="1:7" x14ac:dyDescent="0.25">
      <c r="B456" s="119" t="s">
        <v>1106</v>
      </c>
      <c r="C456" s="412"/>
      <c r="D456" s="412"/>
      <c r="E456" s="412"/>
      <c r="F456" s="412"/>
      <c r="G456" s="218"/>
    </row>
    <row r="457" spans="1:7" x14ac:dyDescent="0.25">
      <c r="A457" s="49" t="s">
        <v>1408</v>
      </c>
      <c r="B457" s="218" t="s">
        <v>1108</v>
      </c>
      <c r="C457" s="409">
        <v>506.68716290999998</v>
      </c>
      <c r="D457" s="432" t="s">
        <v>299</v>
      </c>
      <c r="E457" s="412"/>
      <c r="F457" s="357">
        <f t="shared" ref="F457:F464" si="22">IF($C$465=0,"",IF(C457="[for completion]","",C457/$C$465))</f>
        <v>4.3325234346403313E-2</v>
      </c>
      <c r="G457" s="246" t="str">
        <f t="shared" ref="G457:G464" si="23">IF($D$465=0,"",IF(D457="[for completion]","",D457/$D$465))</f>
        <v/>
      </c>
    </row>
    <row r="458" spans="1:7" x14ac:dyDescent="0.25">
      <c r="A458" s="49" t="s">
        <v>1409</v>
      </c>
      <c r="B458" s="218" t="s">
        <v>1110</v>
      </c>
      <c r="C458" s="409">
        <v>601.75611823100007</v>
      </c>
      <c r="D458" s="432" t="s">
        <v>299</v>
      </c>
      <c r="E458" s="412"/>
      <c r="F458" s="357">
        <f t="shared" si="22"/>
        <v>5.1454283333345362E-2</v>
      </c>
      <c r="G458" s="246" t="str">
        <f t="shared" si="23"/>
        <v/>
      </c>
    </row>
    <row r="459" spans="1:7" x14ac:dyDescent="0.25">
      <c r="A459" s="49" t="s">
        <v>1410</v>
      </c>
      <c r="B459" s="218" t="s">
        <v>1112</v>
      </c>
      <c r="C459" s="409">
        <v>10586.523187102999</v>
      </c>
      <c r="D459" s="432" t="s">
        <v>299</v>
      </c>
      <c r="E459" s="412"/>
      <c r="F459" s="357">
        <f t="shared" si="22"/>
        <v>0.90522048232025132</v>
      </c>
      <c r="G459" s="246" t="str">
        <f t="shared" si="23"/>
        <v/>
      </c>
    </row>
    <row r="460" spans="1:7" x14ac:dyDescent="0.25">
      <c r="A460" s="49" t="s">
        <v>1411</v>
      </c>
      <c r="B460" s="218" t="s">
        <v>1114</v>
      </c>
      <c r="C460" s="409" t="s">
        <v>299</v>
      </c>
      <c r="D460" s="432" t="s">
        <v>299</v>
      </c>
      <c r="E460" s="412"/>
      <c r="F460" s="357" t="str">
        <f t="shared" si="22"/>
        <v/>
      </c>
      <c r="G460" s="246" t="str">
        <f t="shared" si="23"/>
        <v/>
      </c>
    </row>
    <row r="461" spans="1:7" x14ac:dyDescent="0.25">
      <c r="A461" s="49" t="s">
        <v>1412</v>
      </c>
      <c r="B461" s="218" t="s">
        <v>1116</v>
      </c>
      <c r="C461" s="409" t="s">
        <v>299</v>
      </c>
      <c r="D461" s="432" t="s">
        <v>299</v>
      </c>
      <c r="E461" s="412"/>
      <c r="F461" s="357" t="str">
        <f t="shared" si="22"/>
        <v/>
      </c>
      <c r="G461" s="246" t="str">
        <f t="shared" si="23"/>
        <v/>
      </c>
    </row>
    <row r="462" spans="1:7" x14ac:dyDescent="0.25">
      <c r="A462" s="49" t="s">
        <v>1413</v>
      </c>
      <c r="B462" s="218" t="s">
        <v>1118</v>
      </c>
      <c r="C462" s="409" t="s">
        <v>299</v>
      </c>
      <c r="D462" s="432" t="s">
        <v>299</v>
      </c>
      <c r="E462" s="412"/>
      <c r="F462" s="357" t="str">
        <f t="shared" si="22"/>
        <v/>
      </c>
      <c r="G462" s="246" t="str">
        <f t="shared" si="23"/>
        <v/>
      </c>
    </row>
    <row r="463" spans="1:7" x14ac:dyDescent="0.25">
      <c r="A463" s="49" t="s">
        <v>1414</v>
      </c>
      <c r="B463" s="218" t="s">
        <v>1120</v>
      </c>
      <c r="C463" s="409" t="s">
        <v>299</v>
      </c>
      <c r="D463" s="432" t="s">
        <v>299</v>
      </c>
      <c r="E463" s="412"/>
      <c r="F463" s="357" t="str">
        <f t="shared" si="22"/>
        <v/>
      </c>
      <c r="G463" s="246" t="str">
        <f t="shared" si="23"/>
        <v/>
      </c>
    </row>
    <row r="464" spans="1:7" x14ac:dyDescent="0.25">
      <c r="A464" s="49" t="s">
        <v>1415</v>
      </c>
      <c r="B464" s="218" t="s">
        <v>1122</v>
      </c>
      <c r="C464" s="409" t="s">
        <v>299</v>
      </c>
      <c r="D464" s="432" t="s">
        <v>299</v>
      </c>
      <c r="E464" s="412"/>
      <c r="F464" s="357" t="str">
        <f t="shared" si="22"/>
        <v/>
      </c>
      <c r="G464" s="246" t="str">
        <f t="shared" si="23"/>
        <v/>
      </c>
    </row>
    <row r="465" spans="1:7" x14ac:dyDescent="0.25">
      <c r="A465" s="49" t="s">
        <v>1416</v>
      </c>
      <c r="B465" s="248" t="s">
        <v>372</v>
      </c>
      <c r="C465" s="409">
        <f>SUM(C457:C464)</f>
        <v>11694.966468244</v>
      </c>
      <c r="D465" s="432">
        <f>SUM(D457:D464)</f>
        <v>0</v>
      </c>
      <c r="E465" s="412"/>
      <c r="F465" s="410">
        <f>SUM(F457:F464)</f>
        <v>1</v>
      </c>
      <c r="G465" s="243">
        <f>SUM(G457:G464)</f>
        <v>0</v>
      </c>
    </row>
    <row r="466" spans="1:7" outlineLevel="1" x14ac:dyDescent="0.25">
      <c r="A466" s="49" t="s">
        <v>1417</v>
      </c>
      <c r="B466" s="120" t="s">
        <v>1125</v>
      </c>
      <c r="C466" s="242"/>
      <c r="D466" s="122"/>
      <c r="E466" s="138"/>
      <c r="F466" s="246">
        <f t="shared" ref="F466:F471" si="24">IF($C$465=0,"",IF(C466="[for completion]","",C466/$C$465))</f>
        <v>0</v>
      </c>
      <c r="G466" s="246" t="str">
        <f t="shared" ref="G466:G471" si="25">IF($D$465=0,"",IF(D466="[for completion]","",D466/$D$465))</f>
        <v/>
      </c>
    </row>
    <row r="467" spans="1:7" outlineLevel="1" x14ac:dyDescent="0.25">
      <c r="A467" s="49" t="s">
        <v>1418</v>
      </c>
      <c r="B467" s="120" t="s">
        <v>1127</v>
      </c>
      <c r="C467" s="242"/>
      <c r="D467" s="122"/>
      <c r="E467" s="138"/>
      <c r="F467" s="246">
        <f t="shared" si="24"/>
        <v>0</v>
      </c>
      <c r="G467" s="246" t="str">
        <f t="shared" si="25"/>
        <v/>
      </c>
    </row>
    <row r="468" spans="1:7" outlineLevel="1" x14ac:dyDescent="0.25">
      <c r="A468" s="49" t="s">
        <v>1419</v>
      </c>
      <c r="B468" s="120" t="s">
        <v>1129</v>
      </c>
      <c r="C468" s="242"/>
      <c r="D468" s="122"/>
      <c r="E468" s="138"/>
      <c r="F468" s="246">
        <f t="shared" si="24"/>
        <v>0</v>
      </c>
      <c r="G468" s="246" t="str">
        <f t="shared" si="25"/>
        <v/>
      </c>
    </row>
    <row r="469" spans="1:7" outlineLevel="1" x14ac:dyDescent="0.25">
      <c r="A469" s="49" t="s">
        <v>1420</v>
      </c>
      <c r="B469" s="120" t="s">
        <v>1131</v>
      </c>
      <c r="C469" s="242"/>
      <c r="D469" s="122"/>
      <c r="E469" s="138"/>
      <c r="F469" s="246">
        <f t="shared" si="24"/>
        <v>0</v>
      </c>
      <c r="G469" s="246" t="str">
        <f t="shared" si="25"/>
        <v/>
      </c>
    </row>
    <row r="470" spans="1:7" outlineLevel="1" x14ac:dyDescent="0.25">
      <c r="A470" s="49" t="s">
        <v>1421</v>
      </c>
      <c r="B470" s="120" t="s">
        <v>1133</v>
      </c>
      <c r="C470" s="242"/>
      <c r="D470" s="122"/>
      <c r="E470" s="138"/>
      <c r="F470" s="246">
        <f t="shared" si="24"/>
        <v>0</v>
      </c>
      <c r="G470" s="246" t="str">
        <f t="shared" si="25"/>
        <v/>
      </c>
    </row>
    <row r="471" spans="1:7" outlineLevel="1" x14ac:dyDescent="0.25">
      <c r="A471" s="49" t="s">
        <v>1422</v>
      </c>
      <c r="B471" s="120" t="s">
        <v>1135</v>
      </c>
      <c r="C471" s="242"/>
      <c r="D471" s="122"/>
      <c r="E471" s="138"/>
      <c r="F471" s="246">
        <f t="shared" si="24"/>
        <v>0</v>
      </c>
      <c r="G471" s="246" t="str">
        <f t="shared" si="25"/>
        <v/>
      </c>
    </row>
    <row r="472" spans="1:7" outlineLevel="1" x14ac:dyDescent="0.25">
      <c r="A472" s="49" t="s">
        <v>1423</v>
      </c>
      <c r="B472" s="120"/>
      <c r="C472" s="138"/>
      <c r="D472" s="138"/>
      <c r="E472" s="138"/>
      <c r="F472" s="247"/>
      <c r="G472" s="247"/>
    </row>
    <row r="473" spans="1:7" outlineLevel="1" x14ac:dyDescent="0.25">
      <c r="A473" s="49" t="s">
        <v>1424</v>
      </c>
      <c r="B473" s="120"/>
      <c r="C473" s="138"/>
      <c r="D473" s="138"/>
      <c r="E473" s="138"/>
      <c r="F473" s="247"/>
      <c r="G473" s="247"/>
    </row>
    <row r="474" spans="1:7" outlineLevel="1" x14ac:dyDescent="0.25">
      <c r="A474" s="49" t="s">
        <v>1425</v>
      </c>
      <c r="B474" s="120"/>
      <c r="C474" s="138"/>
      <c r="D474" s="138"/>
      <c r="E474" s="138"/>
      <c r="F474" s="244"/>
      <c r="G474" s="244"/>
    </row>
    <row r="475" spans="1:7" ht="15" customHeight="1" x14ac:dyDescent="0.25">
      <c r="A475" s="62"/>
      <c r="B475" s="238" t="s">
        <v>1426</v>
      </c>
      <c r="C475" s="238" t="s">
        <v>1067</v>
      </c>
      <c r="D475" s="238" t="s">
        <v>1068</v>
      </c>
      <c r="E475" s="238"/>
      <c r="F475" s="238" t="s">
        <v>856</v>
      </c>
      <c r="G475" s="238" t="s">
        <v>1070</v>
      </c>
    </row>
    <row r="476" spans="1:7" x14ac:dyDescent="0.25">
      <c r="A476" s="49" t="s">
        <v>1427</v>
      </c>
      <c r="B476" s="218" t="s">
        <v>1105</v>
      </c>
      <c r="C476" s="410" t="s">
        <v>2140</v>
      </c>
      <c r="D476" s="412"/>
      <c r="E476" s="138"/>
      <c r="F476" s="138"/>
      <c r="G476" s="218"/>
    </row>
    <row r="477" spans="1:7" x14ac:dyDescent="0.25">
      <c r="B477" s="138"/>
      <c r="C477" s="412"/>
      <c r="D477" s="412"/>
      <c r="E477" s="138"/>
      <c r="F477" s="138"/>
      <c r="G477" s="218"/>
    </row>
    <row r="478" spans="1:7" x14ac:dyDescent="0.25">
      <c r="B478" s="119" t="s">
        <v>1106</v>
      </c>
      <c r="C478" s="412"/>
      <c r="D478" s="412"/>
      <c r="E478" s="138"/>
      <c r="F478" s="138"/>
      <c r="G478" s="218"/>
    </row>
    <row r="479" spans="1:7" x14ac:dyDescent="0.25">
      <c r="A479" s="49" t="s">
        <v>1428</v>
      </c>
      <c r="B479" s="218" t="s">
        <v>1108</v>
      </c>
      <c r="C479" s="410" t="s">
        <v>2140</v>
      </c>
      <c r="D479" s="410" t="s">
        <v>2140</v>
      </c>
      <c r="E479" s="138"/>
      <c r="F479" s="246" t="str">
        <f t="shared" ref="F479:F486" si="26">IF($C$487=0,"",IF(C479="[Mark as ND1 if not relevant]","",C479/$C$487))</f>
        <v/>
      </c>
      <c r="G479" s="246" t="str">
        <f t="shared" ref="G479:G486" si="27">IF($D$487=0,"",IF(D479="[Mark as ND1 if not relevant]","",D479/$D$487))</f>
        <v/>
      </c>
    </row>
    <row r="480" spans="1:7" x14ac:dyDescent="0.25">
      <c r="A480" s="49" t="s">
        <v>1429</v>
      </c>
      <c r="B480" s="218" t="s">
        <v>1110</v>
      </c>
      <c r="C480" s="410" t="s">
        <v>2140</v>
      </c>
      <c r="D480" s="410" t="s">
        <v>2140</v>
      </c>
      <c r="E480" s="138"/>
      <c r="F480" s="246" t="str">
        <f t="shared" si="26"/>
        <v/>
      </c>
      <c r="G480" s="246" t="str">
        <f t="shared" si="27"/>
        <v/>
      </c>
    </row>
    <row r="481" spans="1:7" x14ac:dyDescent="0.25">
      <c r="A481" s="49" t="s">
        <v>1430</v>
      </c>
      <c r="B481" s="218" t="s">
        <v>1112</v>
      </c>
      <c r="C481" s="410" t="s">
        <v>2140</v>
      </c>
      <c r="D481" s="410" t="s">
        <v>2140</v>
      </c>
      <c r="E481" s="138"/>
      <c r="F481" s="246" t="str">
        <f t="shared" si="26"/>
        <v/>
      </c>
      <c r="G481" s="246" t="str">
        <f t="shared" si="27"/>
        <v/>
      </c>
    </row>
    <row r="482" spans="1:7" x14ac:dyDescent="0.25">
      <c r="A482" s="49" t="s">
        <v>1431</v>
      </c>
      <c r="B482" s="218" t="s">
        <v>1114</v>
      </c>
      <c r="C482" s="410" t="s">
        <v>2140</v>
      </c>
      <c r="D482" s="410" t="s">
        <v>2140</v>
      </c>
      <c r="E482" s="138"/>
      <c r="F482" s="246" t="str">
        <f t="shared" si="26"/>
        <v/>
      </c>
      <c r="G482" s="246" t="str">
        <f t="shared" si="27"/>
        <v/>
      </c>
    </row>
    <row r="483" spans="1:7" x14ac:dyDescent="0.25">
      <c r="A483" s="49" t="s">
        <v>1432</v>
      </c>
      <c r="B483" s="218" t="s">
        <v>1116</v>
      </c>
      <c r="C483" s="410" t="s">
        <v>2140</v>
      </c>
      <c r="D483" s="410" t="s">
        <v>2140</v>
      </c>
      <c r="E483" s="138"/>
      <c r="F483" s="246" t="str">
        <f t="shared" si="26"/>
        <v/>
      </c>
      <c r="G483" s="246" t="str">
        <f t="shared" si="27"/>
        <v/>
      </c>
    </row>
    <row r="484" spans="1:7" x14ac:dyDescent="0.25">
      <c r="A484" s="49" t="s">
        <v>1433</v>
      </c>
      <c r="B484" s="218" t="s">
        <v>1118</v>
      </c>
      <c r="C484" s="410" t="s">
        <v>2140</v>
      </c>
      <c r="D484" s="410" t="s">
        <v>2140</v>
      </c>
      <c r="E484" s="138"/>
      <c r="F484" s="246" t="str">
        <f t="shared" si="26"/>
        <v/>
      </c>
      <c r="G484" s="246" t="str">
        <f t="shared" si="27"/>
        <v/>
      </c>
    </row>
    <row r="485" spans="1:7" x14ac:dyDescent="0.25">
      <c r="A485" s="49" t="s">
        <v>1434</v>
      </c>
      <c r="B485" s="218" t="s">
        <v>1120</v>
      </c>
      <c r="C485" s="410" t="s">
        <v>2140</v>
      </c>
      <c r="D485" s="410" t="s">
        <v>2140</v>
      </c>
      <c r="E485" s="138"/>
      <c r="F485" s="246" t="str">
        <f t="shared" si="26"/>
        <v/>
      </c>
      <c r="G485" s="246" t="str">
        <f t="shared" si="27"/>
        <v/>
      </c>
    </row>
    <row r="486" spans="1:7" x14ac:dyDescent="0.25">
      <c r="A486" s="49" t="s">
        <v>1435</v>
      </c>
      <c r="B486" s="218" t="s">
        <v>1122</v>
      </c>
      <c r="C486" s="410" t="s">
        <v>2140</v>
      </c>
      <c r="D486" s="410" t="s">
        <v>2140</v>
      </c>
      <c r="E486" s="138"/>
      <c r="F486" s="246" t="str">
        <f t="shared" si="26"/>
        <v/>
      </c>
      <c r="G486" s="246" t="str">
        <f t="shared" si="27"/>
        <v/>
      </c>
    </row>
    <row r="487" spans="1:7" x14ac:dyDescent="0.25">
      <c r="A487" s="49" t="s">
        <v>1436</v>
      </c>
      <c r="B487" s="248" t="s">
        <v>372</v>
      </c>
      <c r="C487" s="242">
        <f>SUM(C479:C486)</f>
        <v>0</v>
      </c>
      <c r="D487" s="122">
        <f>SUM(D479:D486)</f>
        <v>0</v>
      </c>
      <c r="E487" s="138"/>
      <c r="F487" s="243">
        <f>SUM(F479:F486)</f>
        <v>0</v>
      </c>
      <c r="G487" s="243">
        <f>SUM(G479:G486)</f>
        <v>0</v>
      </c>
    </row>
    <row r="488" spans="1:7" outlineLevel="1" x14ac:dyDescent="0.25">
      <c r="A488" s="49" t="s">
        <v>1437</v>
      </c>
      <c r="B488" s="120" t="s">
        <v>1125</v>
      </c>
      <c r="C488" s="242"/>
      <c r="D488" s="122"/>
      <c r="E488" s="138"/>
      <c r="F488" s="246" t="str">
        <f t="shared" ref="F488:F493" si="28">IF($C$487=0,"",IF(C488="[for completion]","",C488/$C$487))</f>
        <v/>
      </c>
      <c r="G488" s="246" t="str">
        <f t="shared" ref="G488:G493" si="29">IF($D$487=0,"",IF(D488="[for completion]","",D488/$D$487))</f>
        <v/>
      </c>
    </row>
    <row r="489" spans="1:7" outlineLevel="1" x14ac:dyDescent="0.25">
      <c r="A489" s="49" t="s">
        <v>1438</v>
      </c>
      <c r="B489" s="120" t="s">
        <v>1127</v>
      </c>
      <c r="C489" s="242"/>
      <c r="D489" s="122"/>
      <c r="E489" s="138"/>
      <c r="F489" s="246" t="str">
        <f t="shared" si="28"/>
        <v/>
      </c>
      <c r="G489" s="246" t="str">
        <f t="shared" si="29"/>
        <v/>
      </c>
    </row>
    <row r="490" spans="1:7" outlineLevel="1" x14ac:dyDescent="0.25">
      <c r="A490" s="49" t="s">
        <v>1439</v>
      </c>
      <c r="B490" s="120" t="s">
        <v>1129</v>
      </c>
      <c r="C490" s="242"/>
      <c r="D490" s="122"/>
      <c r="E490" s="138"/>
      <c r="F490" s="246" t="str">
        <f t="shared" si="28"/>
        <v/>
      </c>
      <c r="G490" s="246" t="str">
        <f t="shared" si="29"/>
        <v/>
      </c>
    </row>
    <row r="491" spans="1:7" outlineLevel="1" x14ac:dyDescent="0.25">
      <c r="A491" s="49" t="s">
        <v>1440</v>
      </c>
      <c r="B491" s="120" t="s">
        <v>1131</v>
      </c>
      <c r="C491" s="242"/>
      <c r="D491" s="122"/>
      <c r="E491" s="138"/>
      <c r="F491" s="246" t="str">
        <f t="shared" si="28"/>
        <v/>
      </c>
      <c r="G491" s="246" t="str">
        <f t="shared" si="29"/>
        <v/>
      </c>
    </row>
    <row r="492" spans="1:7" outlineLevel="1" x14ac:dyDescent="0.25">
      <c r="A492" s="49" t="s">
        <v>1441</v>
      </c>
      <c r="B492" s="120" t="s">
        <v>1133</v>
      </c>
      <c r="C492" s="242"/>
      <c r="D492" s="122"/>
      <c r="E492" s="138"/>
      <c r="F492" s="246" t="str">
        <f t="shared" si="28"/>
        <v/>
      </c>
      <c r="G492" s="246" t="str">
        <f t="shared" si="29"/>
        <v/>
      </c>
    </row>
    <row r="493" spans="1:7" outlineLevel="1" x14ac:dyDescent="0.25">
      <c r="A493" s="49" t="s">
        <v>1442</v>
      </c>
      <c r="B493" s="120" t="s">
        <v>1135</v>
      </c>
      <c r="C493" s="242"/>
      <c r="D493" s="122"/>
      <c r="E493" s="138"/>
      <c r="F493" s="246" t="str">
        <f t="shared" si="28"/>
        <v/>
      </c>
      <c r="G493" s="246" t="str">
        <f t="shared" si="29"/>
        <v/>
      </c>
    </row>
    <row r="494" spans="1:7" outlineLevel="1" x14ac:dyDescent="0.25">
      <c r="A494" s="49" t="s">
        <v>1443</v>
      </c>
      <c r="B494" s="120"/>
      <c r="C494" s="138"/>
      <c r="D494" s="138"/>
      <c r="E494" s="138"/>
      <c r="F494" s="246"/>
      <c r="G494" s="246"/>
    </row>
    <row r="495" spans="1:7" outlineLevel="1" x14ac:dyDescent="0.25">
      <c r="A495" s="49" t="s">
        <v>1444</v>
      </c>
      <c r="B495" s="120"/>
      <c r="C495" s="138"/>
      <c r="D495" s="138"/>
      <c r="E495" s="138"/>
      <c r="F495" s="246"/>
      <c r="G495" s="246"/>
    </row>
    <row r="496" spans="1:7" outlineLevel="1" x14ac:dyDescent="0.25">
      <c r="A496" s="49" t="s">
        <v>1445</v>
      </c>
      <c r="B496" s="120"/>
      <c r="C496" s="138"/>
      <c r="D496" s="138"/>
      <c r="E496" s="138"/>
      <c r="F496" s="246"/>
      <c r="G496" s="243"/>
    </row>
    <row r="497" spans="1:7" ht="15" customHeight="1" x14ac:dyDescent="0.25">
      <c r="A497" s="62"/>
      <c r="B497" s="238" t="s">
        <v>1446</v>
      </c>
      <c r="C497" s="238" t="s">
        <v>1447</v>
      </c>
      <c r="D497" s="238"/>
      <c r="E497" s="238"/>
      <c r="F497" s="238"/>
      <c r="G497" s="240"/>
    </row>
    <row r="498" spans="1:7" x14ac:dyDescent="0.25">
      <c r="A498" s="49" t="s">
        <v>1448</v>
      </c>
      <c r="B498" s="119" t="s">
        <v>1449</v>
      </c>
      <c r="C498" s="410">
        <v>0.30638961009999999</v>
      </c>
      <c r="D498" s="138"/>
      <c r="E498" s="138"/>
      <c r="F498" s="138"/>
      <c r="G498" s="218"/>
    </row>
    <row r="499" spans="1:7" x14ac:dyDescent="0.25">
      <c r="A499" s="49" t="s">
        <v>1450</v>
      </c>
      <c r="B499" s="119" t="s">
        <v>1451</v>
      </c>
      <c r="C499" s="410">
        <v>0.50377172410000004</v>
      </c>
      <c r="D499" s="138"/>
      <c r="E499" s="138"/>
      <c r="F499" s="138"/>
      <c r="G499" s="218"/>
    </row>
    <row r="500" spans="1:7" x14ac:dyDescent="0.25">
      <c r="A500" s="49" t="s">
        <v>1452</v>
      </c>
      <c r="B500" s="119" t="s">
        <v>1453</v>
      </c>
      <c r="C500" s="410" t="s">
        <v>299</v>
      </c>
      <c r="D500" s="138"/>
      <c r="E500" s="138"/>
      <c r="F500" s="138"/>
      <c r="G500" s="218"/>
    </row>
    <row r="501" spans="1:7" x14ac:dyDescent="0.25">
      <c r="A501" s="49" t="s">
        <v>1454</v>
      </c>
      <c r="B501" s="119" t="s">
        <v>1455</v>
      </c>
      <c r="C501" s="410" t="s">
        <v>299</v>
      </c>
      <c r="D501" s="138"/>
      <c r="E501" s="138"/>
      <c r="F501" s="138"/>
      <c r="G501" s="218"/>
    </row>
    <row r="502" spans="1:7" x14ac:dyDescent="0.25">
      <c r="A502" s="49" t="s">
        <v>1456</v>
      </c>
      <c r="B502" s="119" t="s">
        <v>1457</v>
      </c>
      <c r="C502" s="410">
        <v>1.1001068899999999E-2</v>
      </c>
      <c r="D502" s="138"/>
      <c r="E502" s="138"/>
      <c r="F502" s="138"/>
      <c r="G502" s="218"/>
    </row>
    <row r="503" spans="1:7" x14ac:dyDescent="0.25">
      <c r="A503" s="49" t="s">
        <v>1458</v>
      </c>
      <c r="B503" s="119" t="s">
        <v>1459</v>
      </c>
      <c r="C503" s="410" t="s">
        <v>299</v>
      </c>
      <c r="D503" s="138"/>
      <c r="E503" s="138"/>
      <c r="F503" s="138"/>
      <c r="G503" s="218"/>
    </row>
    <row r="504" spans="1:7" x14ac:dyDescent="0.25">
      <c r="A504" s="49" t="s">
        <v>1460</v>
      </c>
      <c r="B504" s="119" t="s">
        <v>1461</v>
      </c>
      <c r="C504" s="410">
        <v>0.1764751171</v>
      </c>
      <c r="D504" s="138"/>
      <c r="E504" s="138"/>
      <c r="F504" s="138"/>
      <c r="G504" s="218"/>
    </row>
    <row r="505" spans="1:7" x14ac:dyDescent="0.25">
      <c r="A505" s="49" t="s">
        <v>1462</v>
      </c>
      <c r="B505" s="119" t="s">
        <v>1463</v>
      </c>
      <c r="C505" s="410" t="s">
        <v>299</v>
      </c>
      <c r="D505" s="138"/>
      <c r="E505" s="138"/>
      <c r="F505" s="138"/>
      <c r="G505" s="218"/>
    </row>
    <row r="506" spans="1:7" x14ac:dyDescent="0.25">
      <c r="A506" s="49" t="s">
        <v>1464</v>
      </c>
      <c r="B506" s="119" t="s">
        <v>1465</v>
      </c>
      <c r="C506" s="410" t="s">
        <v>299</v>
      </c>
      <c r="D506" s="138"/>
      <c r="E506" s="138"/>
      <c r="F506" s="138"/>
      <c r="G506" s="218"/>
    </row>
    <row r="507" spans="1:7" x14ac:dyDescent="0.25">
      <c r="A507" s="49" t="s">
        <v>1466</v>
      </c>
      <c r="B507" s="119" t="s">
        <v>1467</v>
      </c>
      <c r="C507" s="410" t="s">
        <v>299</v>
      </c>
      <c r="D507" s="138"/>
      <c r="E507" s="138"/>
      <c r="F507" s="138"/>
      <c r="G507" s="218"/>
    </row>
    <row r="508" spans="1:7" x14ac:dyDescent="0.25">
      <c r="A508" s="49" t="s">
        <v>1468</v>
      </c>
      <c r="B508" s="119" t="s">
        <v>1469</v>
      </c>
      <c r="C508" s="410">
        <v>3.5838199999999998E-5</v>
      </c>
      <c r="D508" s="138"/>
      <c r="E508" s="138"/>
      <c r="F508" s="138"/>
      <c r="G508" s="218"/>
    </row>
    <row r="509" spans="1:7" x14ac:dyDescent="0.25">
      <c r="A509" s="49" t="s">
        <v>1470</v>
      </c>
      <c r="B509" s="119" t="s">
        <v>1471</v>
      </c>
      <c r="C509" s="410">
        <v>2.3266416000000002E-3</v>
      </c>
      <c r="D509" s="138"/>
      <c r="E509" s="138"/>
      <c r="F509" s="138"/>
      <c r="G509" s="218"/>
    </row>
    <row r="510" spans="1:7" x14ac:dyDescent="0.25">
      <c r="A510" s="49" t="s">
        <v>1472</v>
      </c>
      <c r="B510" s="119" t="s">
        <v>370</v>
      </c>
      <c r="C510" s="243" t="s">
        <v>299</v>
      </c>
      <c r="D510" s="138"/>
      <c r="E510" s="138"/>
      <c r="F510" s="138"/>
      <c r="G510" s="218"/>
    </row>
    <row r="511" spans="1:7" outlineLevel="1" x14ac:dyDescent="0.25">
      <c r="A511" s="49" t="s">
        <v>1473</v>
      </c>
      <c r="B511" s="120" t="s">
        <v>1474</v>
      </c>
      <c r="C511" s="243"/>
      <c r="D511" s="138"/>
      <c r="E511" s="138"/>
      <c r="F511" s="138"/>
      <c r="G511" s="218"/>
    </row>
    <row r="512" spans="1:7" outlineLevel="1" x14ac:dyDescent="0.25">
      <c r="A512" s="49" t="s">
        <v>1475</v>
      </c>
      <c r="B512" s="120" t="s">
        <v>374</v>
      </c>
      <c r="C512" s="243"/>
      <c r="D512" s="138"/>
      <c r="E512" s="138"/>
      <c r="F512" s="138"/>
      <c r="G512" s="218"/>
    </row>
    <row r="513" spans="1:7" outlineLevel="1" x14ac:dyDescent="0.25">
      <c r="A513" s="49" t="s">
        <v>1476</v>
      </c>
      <c r="B513" s="120" t="s">
        <v>374</v>
      </c>
      <c r="C513" s="243"/>
      <c r="D513" s="138"/>
      <c r="E513" s="138"/>
      <c r="F513" s="138"/>
      <c r="G513" s="218"/>
    </row>
    <row r="514" spans="1:7" outlineLevel="1" x14ac:dyDescent="0.25">
      <c r="A514" s="49" t="s">
        <v>1477</v>
      </c>
      <c r="B514" s="120" t="s">
        <v>374</v>
      </c>
      <c r="C514" s="243"/>
      <c r="D514" s="138"/>
      <c r="E514" s="138"/>
      <c r="F514" s="138"/>
      <c r="G514" s="218"/>
    </row>
    <row r="515" spans="1:7" outlineLevel="1" x14ac:dyDescent="0.25">
      <c r="A515" s="49" t="s">
        <v>1478</v>
      </c>
      <c r="B515" s="120" t="s">
        <v>374</v>
      </c>
      <c r="C515" s="243"/>
      <c r="D515" s="138"/>
      <c r="E515" s="138"/>
      <c r="F515" s="138"/>
      <c r="G515" s="218"/>
    </row>
    <row r="516" spans="1:7" outlineLevel="1" x14ac:dyDescent="0.25">
      <c r="A516" s="49" t="s">
        <v>1479</v>
      </c>
      <c r="B516" s="120" t="s">
        <v>374</v>
      </c>
      <c r="C516" s="243"/>
      <c r="D516" s="138"/>
      <c r="E516" s="138"/>
      <c r="F516" s="138"/>
      <c r="G516" s="218"/>
    </row>
    <row r="517" spans="1:7" outlineLevel="1" x14ac:dyDescent="0.25">
      <c r="A517" s="49" t="s">
        <v>1480</v>
      </c>
      <c r="B517" s="120" t="s">
        <v>374</v>
      </c>
      <c r="C517" s="243"/>
      <c r="D517" s="138"/>
      <c r="E517" s="138"/>
      <c r="F517" s="138"/>
      <c r="G517" s="218"/>
    </row>
    <row r="518" spans="1:7" outlineLevel="1" x14ac:dyDescent="0.25">
      <c r="A518" s="49" t="s">
        <v>1481</v>
      </c>
      <c r="B518" s="120" t="s">
        <v>374</v>
      </c>
      <c r="C518" s="243"/>
      <c r="D518" s="138"/>
      <c r="E518" s="138"/>
      <c r="F518" s="138"/>
      <c r="G518" s="218"/>
    </row>
    <row r="519" spans="1:7" outlineLevel="1" x14ac:dyDescent="0.25">
      <c r="A519" s="49" t="s">
        <v>1482</v>
      </c>
      <c r="B519" s="120" t="s">
        <v>374</v>
      </c>
      <c r="C519" s="243"/>
      <c r="D519" s="138"/>
      <c r="E519" s="138"/>
      <c r="F519" s="138"/>
      <c r="G519" s="218"/>
    </row>
    <row r="520" spans="1:7" outlineLevel="1" x14ac:dyDescent="0.25">
      <c r="A520" s="49" t="s">
        <v>1483</v>
      </c>
      <c r="B520" s="120" t="s">
        <v>374</v>
      </c>
      <c r="C520" s="243"/>
      <c r="D520" s="138"/>
      <c r="E520" s="138"/>
      <c r="F520" s="138"/>
      <c r="G520" s="218"/>
    </row>
    <row r="521" spans="1:7" outlineLevel="1" x14ac:dyDescent="0.25">
      <c r="A521" s="49" t="s">
        <v>1484</v>
      </c>
      <c r="B521" s="120" t="s">
        <v>374</v>
      </c>
      <c r="C521" s="243"/>
      <c r="D521" s="138"/>
      <c r="E521" s="138"/>
      <c r="F521" s="138"/>
      <c r="G521" s="218"/>
    </row>
    <row r="522" spans="1:7" outlineLevel="1" x14ac:dyDescent="0.25">
      <c r="A522" s="49" t="s">
        <v>1485</v>
      </c>
      <c r="B522" s="120" t="s">
        <v>374</v>
      </c>
      <c r="C522" s="243"/>
      <c r="D522" s="138"/>
      <c r="E522" s="138"/>
      <c r="F522" s="138"/>
      <c r="G522" s="138"/>
    </row>
    <row r="523" spans="1:7" outlineLevel="1" x14ac:dyDescent="0.25">
      <c r="A523" s="49" t="s">
        <v>1486</v>
      </c>
      <c r="B523" s="120" t="s">
        <v>374</v>
      </c>
      <c r="C523" s="243"/>
      <c r="D523" s="138"/>
      <c r="E523" s="138"/>
      <c r="F523" s="138"/>
      <c r="G523" s="138"/>
    </row>
    <row r="524" spans="1:7" outlineLevel="1" x14ac:dyDescent="0.25">
      <c r="A524" s="49" t="s">
        <v>1487</v>
      </c>
      <c r="B524" s="120" t="s">
        <v>374</v>
      </c>
      <c r="C524" s="243"/>
      <c r="D524" s="138"/>
      <c r="E524" s="138"/>
      <c r="F524" s="138"/>
      <c r="G524" s="138"/>
    </row>
    <row r="525" spans="1:7" x14ac:dyDescent="0.25">
      <c r="A525" s="102"/>
      <c r="B525" s="259" t="s">
        <v>1488</v>
      </c>
      <c r="C525" s="238" t="s">
        <v>332</v>
      </c>
      <c r="D525" s="238" t="s">
        <v>1489</v>
      </c>
      <c r="E525" s="238"/>
      <c r="F525" s="238" t="s">
        <v>856</v>
      </c>
      <c r="G525" s="238" t="s">
        <v>1490</v>
      </c>
    </row>
    <row r="526" spans="1:7" x14ac:dyDescent="0.25">
      <c r="A526" s="49" t="s">
        <v>1491</v>
      </c>
      <c r="B526" s="119" t="s">
        <v>1201</v>
      </c>
      <c r="C526" s="409">
        <v>217.726518</v>
      </c>
      <c r="D526" s="432" t="s">
        <v>2146</v>
      </c>
      <c r="E526" s="437"/>
      <c r="F526" s="357">
        <f t="shared" ref="F526:F543" si="30">IF($C$544=0,"",IF(C526="[for completion]","",IF(C526="","",C526/$C$544)))</f>
        <v>1.8617113495074909E-2</v>
      </c>
      <c r="G526" s="246" t="str">
        <f t="shared" ref="G526:G543" si="31">IF($D$544=0,"",IF(D526="[for completion]","",IF(D526="","",D526/$D$544)))</f>
        <v/>
      </c>
    </row>
    <row r="527" spans="1:7" x14ac:dyDescent="0.25">
      <c r="A527" s="49" t="s">
        <v>1492</v>
      </c>
      <c r="B527" s="119" t="s">
        <v>1203</v>
      </c>
      <c r="C527" s="409">
        <v>1141.0634030000001</v>
      </c>
      <c r="D527" s="432" t="s">
        <v>2146</v>
      </c>
      <c r="E527" s="437"/>
      <c r="F527" s="357">
        <f t="shared" si="30"/>
        <v>9.7568762288879313E-2</v>
      </c>
      <c r="G527" s="246" t="str">
        <f t="shared" si="31"/>
        <v/>
      </c>
    </row>
    <row r="528" spans="1:7" x14ac:dyDescent="0.25">
      <c r="A528" s="49" t="s">
        <v>1493</v>
      </c>
      <c r="B528" s="119" t="s">
        <v>1205</v>
      </c>
      <c r="C528" s="409">
        <v>634.886843</v>
      </c>
      <c r="D528" s="432" t="s">
        <v>2146</v>
      </c>
      <c r="E528" s="437"/>
      <c r="F528" s="357">
        <f t="shared" si="30"/>
        <v>5.4287187988101684E-2</v>
      </c>
      <c r="G528" s="246" t="str">
        <f t="shared" si="31"/>
        <v/>
      </c>
    </row>
    <row r="529" spans="1:7" x14ac:dyDescent="0.25">
      <c r="A529" s="49" t="s">
        <v>1494</v>
      </c>
      <c r="B529" s="119" t="s">
        <v>1207</v>
      </c>
      <c r="C529" s="409">
        <v>338.00891000000001</v>
      </c>
      <c r="D529" s="432" t="s">
        <v>2146</v>
      </c>
      <c r="E529" s="437"/>
      <c r="F529" s="357">
        <f t="shared" si="30"/>
        <v>2.8902084585840669E-2</v>
      </c>
      <c r="G529" s="246" t="str">
        <f t="shared" si="31"/>
        <v/>
      </c>
    </row>
    <row r="530" spans="1:7" x14ac:dyDescent="0.25">
      <c r="A530" s="49" t="s">
        <v>1495</v>
      </c>
      <c r="B530" s="119" t="s">
        <v>1209</v>
      </c>
      <c r="C530" s="409">
        <v>338.19480900000002</v>
      </c>
      <c r="D530" s="432" t="s">
        <v>2146</v>
      </c>
      <c r="E530" s="437"/>
      <c r="F530" s="357">
        <f t="shared" si="30"/>
        <v>2.8917980227829584E-2</v>
      </c>
      <c r="G530" s="246" t="str">
        <f t="shared" si="31"/>
        <v/>
      </c>
    </row>
    <row r="531" spans="1:7" x14ac:dyDescent="0.25">
      <c r="A531" s="49" t="s">
        <v>1496</v>
      </c>
      <c r="B531" s="119" t="s">
        <v>1211</v>
      </c>
      <c r="C531" s="409">
        <v>196.996814</v>
      </c>
      <c r="D531" s="432" t="s">
        <v>2146</v>
      </c>
      <c r="E531" s="437"/>
      <c r="F531" s="357">
        <f t="shared" si="30"/>
        <v>1.6844581349554133E-2</v>
      </c>
      <c r="G531" s="246" t="str">
        <f t="shared" si="31"/>
        <v/>
      </c>
    </row>
    <row r="532" spans="1:7" x14ac:dyDescent="0.25">
      <c r="A532" s="49" t="s">
        <v>1497</v>
      </c>
      <c r="B532" s="119" t="s">
        <v>1213</v>
      </c>
      <c r="C532" s="409">
        <v>25.014738999999999</v>
      </c>
      <c r="D532" s="432" t="s">
        <v>2146</v>
      </c>
      <c r="E532" s="437"/>
      <c r="F532" s="357">
        <f t="shared" si="30"/>
        <v>2.1389320845735318E-3</v>
      </c>
      <c r="G532" s="246" t="str">
        <f t="shared" si="31"/>
        <v/>
      </c>
    </row>
    <row r="533" spans="1:7" x14ac:dyDescent="0.25">
      <c r="A533" s="49" t="s">
        <v>1498</v>
      </c>
      <c r="B533" s="119" t="s">
        <v>1215</v>
      </c>
      <c r="C533" s="409">
        <v>149.58730299999999</v>
      </c>
      <c r="D533" s="432" t="s">
        <v>2146</v>
      </c>
      <c r="E533" s="437"/>
      <c r="F533" s="357">
        <f t="shared" si="30"/>
        <v>1.2790742363193257E-2</v>
      </c>
      <c r="G533" s="246" t="str">
        <f t="shared" si="31"/>
        <v/>
      </c>
    </row>
    <row r="534" spans="1:7" x14ac:dyDescent="0.25">
      <c r="A534" s="49" t="s">
        <v>1499</v>
      </c>
      <c r="B534" s="119" t="s">
        <v>1217</v>
      </c>
      <c r="C534" s="409">
        <v>3.7</v>
      </c>
      <c r="D534" s="432" t="s">
        <v>2146</v>
      </c>
      <c r="E534" s="437"/>
      <c r="F534" s="357">
        <f t="shared" si="30"/>
        <v>3.1637542622060013E-4</v>
      </c>
      <c r="G534" s="246" t="str">
        <f t="shared" si="31"/>
        <v/>
      </c>
    </row>
    <row r="535" spans="1:7" x14ac:dyDescent="0.25">
      <c r="A535" s="49" t="s">
        <v>1500</v>
      </c>
      <c r="B535" s="119" t="s">
        <v>1501</v>
      </c>
      <c r="C535" s="409" t="s">
        <v>299</v>
      </c>
      <c r="D535" s="432" t="s">
        <v>299</v>
      </c>
      <c r="E535" s="437"/>
      <c r="F535" s="357" t="str">
        <f t="shared" si="30"/>
        <v/>
      </c>
      <c r="G535" s="246" t="str">
        <f t="shared" si="31"/>
        <v/>
      </c>
    </row>
    <row r="536" spans="1:7" x14ac:dyDescent="0.25">
      <c r="A536" s="49" t="s">
        <v>1502</v>
      </c>
      <c r="B536" s="119" t="s">
        <v>985</v>
      </c>
      <c r="C536" s="409" t="s">
        <v>299</v>
      </c>
      <c r="D536" s="432" t="s">
        <v>299</v>
      </c>
      <c r="E536" s="437"/>
      <c r="F536" s="357" t="str">
        <f t="shared" si="30"/>
        <v/>
      </c>
      <c r="G536" s="246" t="str">
        <f t="shared" si="31"/>
        <v/>
      </c>
    </row>
    <row r="537" spans="1:7" x14ac:dyDescent="0.25">
      <c r="A537" s="49" t="s">
        <v>1503</v>
      </c>
      <c r="B537" s="119" t="s">
        <v>985</v>
      </c>
      <c r="C537" s="409" t="s">
        <v>299</v>
      </c>
      <c r="D537" s="432" t="s">
        <v>299</v>
      </c>
      <c r="E537" s="437"/>
      <c r="F537" s="357" t="str">
        <f t="shared" si="30"/>
        <v/>
      </c>
      <c r="G537" s="246" t="str">
        <f t="shared" si="31"/>
        <v/>
      </c>
    </row>
    <row r="538" spans="1:7" x14ac:dyDescent="0.25">
      <c r="A538" s="49" t="s">
        <v>1504</v>
      </c>
      <c r="B538" s="119" t="s">
        <v>985</v>
      </c>
      <c r="C538" s="409" t="s">
        <v>299</v>
      </c>
      <c r="D538" s="432" t="s">
        <v>299</v>
      </c>
      <c r="E538" s="437"/>
      <c r="F538" s="357" t="str">
        <f t="shared" si="30"/>
        <v/>
      </c>
      <c r="G538" s="246" t="str">
        <f t="shared" si="31"/>
        <v/>
      </c>
    </row>
    <row r="539" spans="1:7" x14ac:dyDescent="0.25">
      <c r="A539" s="49" t="s">
        <v>1505</v>
      </c>
      <c r="B539" s="119" t="s">
        <v>985</v>
      </c>
      <c r="C539" s="409" t="s">
        <v>299</v>
      </c>
      <c r="D539" s="432" t="s">
        <v>299</v>
      </c>
      <c r="E539" s="437"/>
      <c r="F539" s="357" t="str">
        <f t="shared" si="30"/>
        <v/>
      </c>
      <c r="G539" s="246" t="str">
        <f t="shared" si="31"/>
        <v/>
      </c>
    </row>
    <row r="540" spans="1:7" x14ac:dyDescent="0.25">
      <c r="A540" s="49" t="s">
        <v>1506</v>
      </c>
      <c r="B540" s="119" t="s">
        <v>985</v>
      </c>
      <c r="C540" s="409" t="s">
        <v>299</v>
      </c>
      <c r="D540" s="432" t="s">
        <v>299</v>
      </c>
      <c r="E540" s="437"/>
      <c r="F540" s="357" t="str">
        <f t="shared" si="30"/>
        <v/>
      </c>
      <c r="G540" s="246" t="str">
        <f t="shared" si="31"/>
        <v/>
      </c>
    </row>
    <row r="541" spans="1:7" x14ac:dyDescent="0.25">
      <c r="A541" s="49" t="s">
        <v>1507</v>
      </c>
      <c r="B541" s="119" t="s">
        <v>985</v>
      </c>
      <c r="C541" s="409" t="s">
        <v>299</v>
      </c>
      <c r="D541" s="432" t="s">
        <v>299</v>
      </c>
      <c r="E541" s="437"/>
      <c r="F541" s="357" t="str">
        <f t="shared" si="30"/>
        <v/>
      </c>
      <c r="G541" s="246" t="str">
        <f t="shared" si="31"/>
        <v/>
      </c>
    </row>
    <row r="542" spans="1:7" x14ac:dyDescent="0.25">
      <c r="A542" s="49" t="s">
        <v>1508</v>
      </c>
      <c r="B542" s="119" t="s">
        <v>985</v>
      </c>
      <c r="C542" s="409" t="s">
        <v>299</v>
      </c>
      <c r="D542" s="432" t="s">
        <v>299</v>
      </c>
      <c r="E542" s="437"/>
      <c r="F542" s="357" t="str">
        <f t="shared" si="30"/>
        <v/>
      </c>
      <c r="G542" s="246" t="str">
        <f t="shared" si="31"/>
        <v/>
      </c>
    </row>
    <row r="543" spans="1:7" x14ac:dyDescent="0.25">
      <c r="A543" s="49" t="s">
        <v>1509</v>
      </c>
      <c r="B543" s="119" t="s">
        <v>1227</v>
      </c>
      <c r="C543" s="409">
        <v>8649.7871259999993</v>
      </c>
      <c r="D543" s="432" t="s">
        <v>2146</v>
      </c>
      <c r="E543" s="437"/>
      <c r="F543" s="357">
        <f t="shared" si="30"/>
        <v>0.73961624019073235</v>
      </c>
      <c r="G543" s="246" t="str">
        <f t="shared" si="31"/>
        <v/>
      </c>
    </row>
    <row r="544" spans="1:7" x14ac:dyDescent="0.25">
      <c r="A544" s="49" t="s">
        <v>1510</v>
      </c>
      <c r="B544" s="119" t="s">
        <v>372</v>
      </c>
      <c r="C544" s="409">
        <f>SUM(C526:C543)</f>
        <v>11694.966465</v>
      </c>
      <c r="D544" s="432">
        <f>SUM(D526:D543)</f>
        <v>0</v>
      </c>
      <c r="E544" s="437"/>
      <c r="F544" s="410">
        <f>SUM(F526:F543)</f>
        <v>1</v>
      </c>
      <c r="G544" s="243">
        <f>SUM(G526:G543)</f>
        <v>0</v>
      </c>
    </row>
    <row r="545" spans="1:7" x14ac:dyDescent="0.25">
      <c r="A545" s="49" t="s">
        <v>1511</v>
      </c>
      <c r="B545" s="119"/>
      <c r="C545" s="218"/>
      <c r="D545" s="218"/>
      <c r="E545" s="115"/>
      <c r="F545" s="115"/>
      <c r="G545" s="115"/>
    </row>
    <row r="546" spans="1:7" x14ac:dyDescent="0.25">
      <c r="A546" s="49" t="s">
        <v>1512</v>
      </c>
      <c r="B546" s="119"/>
      <c r="C546" s="218"/>
      <c r="D546" s="218"/>
      <c r="E546" s="115"/>
      <c r="F546" s="115"/>
      <c r="G546" s="115"/>
    </row>
    <row r="547" spans="1:7" x14ac:dyDescent="0.25">
      <c r="A547" s="49" t="s">
        <v>1513</v>
      </c>
      <c r="B547" s="119"/>
      <c r="C547" s="218"/>
      <c r="D547" s="218"/>
      <c r="E547" s="115"/>
      <c r="F547" s="115"/>
      <c r="G547" s="115"/>
    </row>
    <row r="548" spans="1:7" x14ac:dyDescent="0.25">
      <c r="A548" s="102"/>
      <c r="B548" s="259" t="s">
        <v>1514</v>
      </c>
      <c r="C548" s="238" t="s">
        <v>332</v>
      </c>
      <c r="D548" s="238" t="s">
        <v>1489</v>
      </c>
      <c r="E548" s="238"/>
      <c r="F548" s="238" t="s">
        <v>856</v>
      </c>
      <c r="G548" s="238" t="s">
        <v>1490</v>
      </c>
    </row>
    <row r="549" spans="1:7" x14ac:dyDescent="0.25">
      <c r="A549" s="49" t="s">
        <v>1515</v>
      </c>
      <c r="B549" s="119" t="s">
        <v>1516</v>
      </c>
      <c r="C549" s="242" t="s">
        <v>299</v>
      </c>
      <c r="D549" s="122" t="s">
        <v>299</v>
      </c>
      <c r="E549" s="115"/>
      <c r="F549" s="246" t="str">
        <f t="shared" ref="F549:F566" si="32">IF($C$567=0,"",IF(C549="[for completion]","",IF(C549="","",C549/$C$567)))</f>
        <v/>
      </c>
      <c r="G549" s="246" t="str">
        <f t="shared" ref="G549:G566" si="33">IF($D$567=0,"",IF(D549="[for completion]","",IF(D549="","",D549/$D$567)))</f>
        <v/>
      </c>
    </row>
    <row r="550" spans="1:7" x14ac:dyDescent="0.25">
      <c r="A550" s="49" t="s">
        <v>1517</v>
      </c>
      <c r="B550" s="119" t="s">
        <v>1518</v>
      </c>
      <c r="C550" s="242" t="s">
        <v>299</v>
      </c>
      <c r="D550" s="122" t="s">
        <v>299</v>
      </c>
      <c r="E550" s="115"/>
      <c r="F550" s="246" t="str">
        <f t="shared" si="32"/>
        <v/>
      </c>
      <c r="G550" s="246" t="str">
        <f t="shared" si="33"/>
        <v/>
      </c>
    </row>
    <row r="551" spans="1:7" x14ac:dyDescent="0.25">
      <c r="A551" s="49" t="s">
        <v>1519</v>
      </c>
      <c r="B551" s="119" t="s">
        <v>1520</v>
      </c>
      <c r="C551" s="242" t="s">
        <v>299</v>
      </c>
      <c r="D551" s="122" t="s">
        <v>299</v>
      </c>
      <c r="E551" s="115"/>
      <c r="F551" s="246" t="str">
        <f t="shared" si="32"/>
        <v/>
      </c>
      <c r="G551" s="246" t="str">
        <f t="shared" si="33"/>
        <v/>
      </c>
    </row>
    <row r="552" spans="1:7" x14ac:dyDescent="0.25">
      <c r="A552" s="49" t="s">
        <v>1521</v>
      </c>
      <c r="B552" s="119" t="s">
        <v>1522</v>
      </c>
      <c r="C552" s="242" t="s">
        <v>299</v>
      </c>
      <c r="D552" s="122" t="s">
        <v>299</v>
      </c>
      <c r="E552" s="115"/>
      <c r="F552" s="246" t="str">
        <f t="shared" si="32"/>
        <v/>
      </c>
      <c r="G552" s="246" t="str">
        <f t="shared" si="33"/>
        <v/>
      </c>
    </row>
    <row r="553" spans="1:7" x14ac:dyDescent="0.25">
      <c r="A553" s="49" t="s">
        <v>1523</v>
      </c>
      <c r="B553" s="119" t="s">
        <v>1524</v>
      </c>
      <c r="C553" s="242" t="s">
        <v>299</v>
      </c>
      <c r="D553" s="122" t="s">
        <v>299</v>
      </c>
      <c r="E553" s="115"/>
      <c r="F553" s="246" t="str">
        <f t="shared" si="32"/>
        <v/>
      </c>
      <c r="G553" s="246" t="str">
        <f t="shared" si="33"/>
        <v/>
      </c>
    </row>
    <row r="554" spans="1:7" x14ac:dyDescent="0.25">
      <c r="A554" s="49" t="s">
        <v>1525</v>
      </c>
      <c r="B554" s="119" t="s">
        <v>1526</v>
      </c>
      <c r="C554" s="242" t="s">
        <v>299</v>
      </c>
      <c r="D554" s="122" t="s">
        <v>299</v>
      </c>
      <c r="E554" s="115"/>
      <c r="F554" s="246" t="str">
        <f t="shared" si="32"/>
        <v/>
      </c>
      <c r="G554" s="246" t="str">
        <f t="shared" si="33"/>
        <v/>
      </c>
    </row>
    <row r="555" spans="1:7" x14ac:dyDescent="0.25">
      <c r="A555" s="49" t="s">
        <v>1527</v>
      </c>
      <c r="B555" s="119" t="s">
        <v>1528</v>
      </c>
      <c r="C555" s="242" t="s">
        <v>299</v>
      </c>
      <c r="D555" s="122" t="s">
        <v>299</v>
      </c>
      <c r="E555" s="115"/>
      <c r="F555" s="246" t="str">
        <f t="shared" si="32"/>
        <v/>
      </c>
      <c r="G555" s="246" t="str">
        <f t="shared" si="33"/>
        <v/>
      </c>
    </row>
    <row r="556" spans="1:7" x14ac:dyDescent="0.25">
      <c r="A556" s="49" t="s">
        <v>1529</v>
      </c>
      <c r="B556" s="119" t="s">
        <v>1530</v>
      </c>
      <c r="C556" s="242" t="s">
        <v>299</v>
      </c>
      <c r="D556" s="122" t="s">
        <v>299</v>
      </c>
      <c r="E556" s="115"/>
      <c r="F556" s="246" t="str">
        <f t="shared" si="32"/>
        <v/>
      </c>
      <c r="G556" s="246" t="str">
        <f t="shared" si="33"/>
        <v/>
      </c>
    </row>
    <row r="557" spans="1:7" x14ac:dyDescent="0.25">
      <c r="A557" s="49" t="s">
        <v>1531</v>
      </c>
      <c r="B557" s="119" t="s">
        <v>1532</v>
      </c>
      <c r="C557" s="242" t="s">
        <v>299</v>
      </c>
      <c r="D557" s="122" t="s">
        <v>299</v>
      </c>
      <c r="E557" s="115"/>
      <c r="F557" s="246" t="str">
        <f t="shared" si="32"/>
        <v/>
      </c>
      <c r="G557" s="246" t="str">
        <f t="shared" si="33"/>
        <v/>
      </c>
    </row>
    <row r="558" spans="1:7" x14ac:dyDescent="0.25">
      <c r="A558" s="49" t="s">
        <v>1533</v>
      </c>
      <c r="B558" s="119" t="s">
        <v>1534</v>
      </c>
      <c r="C558" s="242" t="s">
        <v>299</v>
      </c>
      <c r="D558" s="122" t="s">
        <v>299</v>
      </c>
      <c r="E558" s="115"/>
      <c r="F558" s="246" t="str">
        <f t="shared" si="32"/>
        <v/>
      </c>
      <c r="G558" s="246" t="str">
        <f t="shared" si="33"/>
        <v/>
      </c>
    </row>
    <row r="559" spans="1:7" x14ac:dyDescent="0.25">
      <c r="A559" s="49" t="s">
        <v>1535</v>
      </c>
      <c r="B559" s="119" t="s">
        <v>1536</v>
      </c>
      <c r="C559" s="242" t="s">
        <v>299</v>
      </c>
      <c r="D559" s="122" t="s">
        <v>299</v>
      </c>
      <c r="E559" s="115"/>
      <c r="F559" s="246" t="str">
        <f t="shared" si="32"/>
        <v/>
      </c>
      <c r="G559" s="246" t="str">
        <f t="shared" si="33"/>
        <v/>
      </c>
    </row>
    <row r="560" spans="1:7" x14ac:dyDescent="0.25">
      <c r="A560" s="49" t="s">
        <v>1537</v>
      </c>
      <c r="B560" s="119" t="s">
        <v>1538</v>
      </c>
      <c r="C560" s="242" t="s">
        <v>299</v>
      </c>
      <c r="D560" s="122" t="s">
        <v>299</v>
      </c>
      <c r="E560" s="115"/>
      <c r="F560" s="246" t="str">
        <f t="shared" si="32"/>
        <v/>
      </c>
      <c r="G560" s="246" t="str">
        <f t="shared" si="33"/>
        <v/>
      </c>
    </row>
    <row r="561" spans="1:7" x14ac:dyDescent="0.25">
      <c r="A561" s="49" t="s">
        <v>1539</v>
      </c>
      <c r="B561" s="119" t="s">
        <v>1540</v>
      </c>
      <c r="C561" s="242" t="s">
        <v>299</v>
      </c>
      <c r="D561" s="122" t="s">
        <v>299</v>
      </c>
      <c r="E561" s="115"/>
      <c r="F561" s="246" t="str">
        <f t="shared" si="32"/>
        <v/>
      </c>
      <c r="G561" s="246" t="str">
        <f t="shared" si="33"/>
        <v/>
      </c>
    </row>
    <row r="562" spans="1:7" x14ac:dyDescent="0.25">
      <c r="A562" s="49" t="s">
        <v>1541</v>
      </c>
      <c r="B562" s="119" t="s">
        <v>1542</v>
      </c>
      <c r="C562" s="242" t="s">
        <v>299</v>
      </c>
      <c r="D562" s="122" t="s">
        <v>299</v>
      </c>
      <c r="E562" s="115"/>
      <c r="F562" s="246" t="str">
        <f t="shared" si="32"/>
        <v/>
      </c>
      <c r="G562" s="246" t="str">
        <f t="shared" si="33"/>
        <v/>
      </c>
    </row>
    <row r="563" spans="1:7" x14ac:dyDescent="0.25">
      <c r="A563" s="49" t="s">
        <v>1543</v>
      </c>
      <c r="B563" s="119" t="s">
        <v>370</v>
      </c>
      <c r="C563" s="242" t="s">
        <v>299</v>
      </c>
      <c r="D563" s="122" t="s">
        <v>299</v>
      </c>
      <c r="E563" s="115"/>
      <c r="F563" s="246" t="str">
        <f t="shared" si="32"/>
        <v/>
      </c>
      <c r="G563" s="246" t="str">
        <f t="shared" si="33"/>
        <v/>
      </c>
    </row>
    <row r="564" spans="1:7" x14ac:dyDescent="0.25">
      <c r="A564" s="49" t="s">
        <v>1544</v>
      </c>
      <c r="B564" s="119" t="s">
        <v>985</v>
      </c>
      <c r="C564" s="242" t="s">
        <v>299</v>
      </c>
      <c r="D564" s="122" t="s">
        <v>299</v>
      </c>
      <c r="E564" s="115"/>
      <c r="F564" s="246" t="str">
        <f t="shared" si="32"/>
        <v/>
      </c>
      <c r="G564" s="246" t="str">
        <f t="shared" si="33"/>
        <v/>
      </c>
    </row>
    <row r="565" spans="1:7" x14ac:dyDescent="0.25">
      <c r="A565" s="49" t="s">
        <v>1545</v>
      </c>
      <c r="B565" s="119" t="s">
        <v>985</v>
      </c>
      <c r="C565" s="242" t="s">
        <v>299</v>
      </c>
      <c r="D565" s="122" t="s">
        <v>299</v>
      </c>
      <c r="E565" s="115"/>
      <c r="F565" s="246" t="str">
        <f t="shared" si="32"/>
        <v/>
      </c>
      <c r="G565" s="246" t="str">
        <f t="shared" si="33"/>
        <v/>
      </c>
    </row>
    <row r="566" spans="1:7" x14ac:dyDescent="0.25">
      <c r="A566" s="49" t="s">
        <v>1546</v>
      </c>
      <c r="B566" s="119" t="s">
        <v>1227</v>
      </c>
      <c r="C566" s="242" t="s">
        <v>299</v>
      </c>
      <c r="D566" s="122" t="s">
        <v>299</v>
      </c>
      <c r="E566" s="115"/>
      <c r="F566" s="246" t="str">
        <f t="shared" si="32"/>
        <v/>
      </c>
      <c r="G566" s="246" t="str">
        <f t="shared" si="33"/>
        <v/>
      </c>
    </row>
    <row r="567" spans="1:7" x14ac:dyDescent="0.25">
      <c r="A567" s="49" t="s">
        <v>1547</v>
      </c>
      <c r="B567" s="119" t="s">
        <v>372</v>
      </c>
      <c r="C567" s="242">
        <f>SUM(C549:C566)</f>
        <v>0</v>
      </c>
      <c r="D567" s="122">
        <f>SUM(D549:D566)</f>
        <v>0</v>
      </c>
      <c r="E567" s="115"/>
      <c r="F567" s="243">
        <f>SUM(F549:F566)</f>
        <v>0</v>
      </c>
      <c r="G567" s="243">
        <f>SUM(G549:G566)</f>
        <v>0</v>
      </c>
    </row>
    <row r="568" spans="1:7" x14ac:dyDescent="0.25">
      <c r="A568" s="49" t="s">
        <v>1548</v>
      </c>
      <c r="B568" s="119"/>
      <c r="C568" s="218"/>
      <c r="D568" s="218"/>
      <c r="E568" s="115"/>
      <c r="F568" s="115"/>
      <c r="G568" s="115"/>
    </row>
    <row r="569" spans="1:7" x14ac:dyDescent="0.25">
      <c r="A569" s="49" t="s">
        <v>1549</v>
      </c>
      <c r="B569" s="119"/>
      <c r="C569" s="218"/>
      <c r="D569" s="218"/>
      <c r="E569" s="115"/>
      <c r="F569" s="115"/>
      <c r="G569" s="115"/>
    </row>
    <row r="570" spans="1:7" x14ac:dyDescent="0.25">
      <c r="A570" s="49" t="s">
        <v>1550</v>
      </c>
      <c r="B570" s="119"/>
      <c r="C570" s="218"/>
      <c r="D570" s="218"/>
      <c r="E570" s="115"/>
      <c r="F570" s="115"/>
      <c r="G570" s="115"/>
    </row>
    <row r="571" spans="1:7" x14ac:dyDescent="0.25">
      <c r="A571" s="102"/>
      <c r="B571" s="259" t="s">
        <v>1551</v>
      </c>
      <c r="C571" s="238" t="s">
        <v>332</v>
      </c>
      <c r="D571" s="238" t="s">
        <v>1489</v>
      </c>
      <c r="E571" s="238"/>
      <c r="F571" s="238" t="s">
        <v>856</v>
      </c>
      <c r="G571" s="238" t="s">
        <v>1490</v>
      </c>
    </row>
    <row r="572" spans="1:7" x14ac:dyDescent="0.25">
      <c r="A572" s="49" t="s">
        <v>1552</v>
      </c>
      <c r="B572" s="119" t="s">
        <v>1266</v>
      </c>
      <c r="C572" s="409">
        <v>1108.167916423</v>
      </c>
      <c r="D572" s="432" t="s">
        <v>299</v>
      </c>
      <c r="E572" s="437"/>
      <c r="F572" s="357">
        <f t="shared" ref="F572:F584" si="34">IF($C$585=0,"",IF(C572="[for completion]","",IF(C572="","",C572/$C$585)))</f>
        <v>9.4755972104089412E-2</v>
      </c>
      <c r="G572" s="246" t="str">
        <f t="shared" ref="G572:G584" si="35">IF($D$585=0,"",IF(D572="[for completion]","",IF(D572="","",D572/$D$585)))</f>
        <v/>
      </c>
    </row>
    <row r="573" spans="1:7" x14ac:dyDescent="0.25">
      <c r="A573" s="49" t="s">
        <v>1553</v>
      </c>
      <c r="B573" s="119" t="s">
        <v>1268</v>
      </c>
      <c r="C573" s="409">
        <v>424.06055827099999</v>
      </c>
      <c r="D573" s="432" t="s">
        <v>299</v>
      </c>
      <c r="E573" s="437"/>
      <c r="F573" s="357">
        <f t="shared" si="34"/>
        <v>3.6260091845713965E-2</v>
      </c>
      <c r="G573" s="246" t="str">
        <f t="shared" si="35"/>
        <v/>
      </c>
    </row>
    <row r="574" spans="1:7" x14ac:dyDescent="0.25">
      <c r="A574" s="49" t="s">
        <v>1554</v>
      </c>
      <c r="B574" s="119" t="s">
        <v>1270</v>
      </c>
      <c r="C574" s="409">
        <v>453.05500389399998</v>
      </c>
      <c r="D574" s="432" t="s">
        <v>299</v>
      </c>
      <c r="E574" s="437"/>
      <c r="F574" s="357">
        <f t="shared" si="34"/>
        <v>3.8739316194217679E-2</v>
      </c>
      <c r="G574" s="246" t="str">
        <f t="shared" si="35"/>
        <v/>
      </c>
    </row>
    <row r="575" spans="1:7" x14ac:dyDescent="0.25">
      <c r="A575" s="49" t="s">
        <v>1555</v>
      </c>
      <c r="B575" s="119" t="s">
        <v>1272</v>
      </c>
      <c r="C575" s="409">
        <v>493.52431731399997</v>
      </c>
      <c r="D575" s="432" t="s">
        <v>299</v>
      </c>
      <c r="E575" s="437"/>
      <c r="F575" s="357">
        <f t="shared" si="34"/>
        <v>4.2199720593828018E-2</v>
      </c>
      <c r="G575" s="246" t="str">
        <f t="shared" si="35"/>
        <v/>
      </c>
    </row>
    <row r="576" spans="1:7" x14ac:dyDescent="0.25">
      <c r="A576" s="49" t="s">
        <v>1556</v>
      </c>
      <c r="B576" s="119" t="s">
        <v>1274</v>
      </c>
      <c r="C576" s="409">
        <v>726.92297010799996</v>
      </c>
      <c r="D576" s="432" t="s">
        <v>299</v>
      </c>
      <c r="E576" s="437"/>
      <c r="F576" s="357">
        <f t="shared" si="34"/>
        <v>6.2156909306407944E-2</v>
      </c>
      <c r="G576" s="246" t="str">
        <f t="shared" si="35"/>
        <v/>
      </c>
    </row>
    <row r="577" spans="1:7" x14ac:dyDescent="0.25">
      <c r="A577" s="49" t="s">
        <v>1557</v>
      </c>
      <c r="B577" s="119" t="s">
        <v>1276</v>
      </c>
      <c r="C577" s="409">
        <v>506.25369533199989</v>
      </c>
      <c r="D577" s="432" t="s">
        <v>299</v>
      </c>
      <c r="E577" s="437"/>
      <c r="F577" s="357">
        <f t="shared" si="34"/>
        <v>4.3288169889733816E-2</v>
      </c>
      <c r="G577" s="246" t="str">
        <f t="shared" si="35"/>
        <v/>
      </c>
    </row>
    <row r="578" spans="1:7" x14ac:dyDescent="0.25">
      <c r="A578" s="49" t="s">
        <v>1558</v>
      </c>
      <c r="B578" s="119" t="s">
        <v>1278</v>
      </c>
      <c r="C578" s="409">
        <v>1767.0003441389999</v>
      </c>
      <c r="D578" s="432" t="s">
        <v>299</v>
      </c>
      <c r="E578" s="437"/>
      <c r="F578" s="357">
        <f t="shared" si="34"/>
        <v>0.15109067212268951</v>
      </c>
      <c r="G578" s="246" t="str">
        <f t="shared" si="35"/>
        <v/>
      </c>
    </row>
    <row r="579" spans="1:7" x14ac:dyDescent="0.25">
      <c r="A579" s="49" t="s">
        <v>1559</v>
      </c>
      <c r="B579" s="119" t="s">
        <v>1280</v>
      </c>
      <c r="C579" s="409">
        <v>1488.071742524</v>
      </c>
      <c r="D579" s="432" t="s">
        <v>299</v>
      </c>
      <c r="E579" s="437"/>
      <c r="F579" s="357">
        <f t="shared" si="34"/>
        <v>0.1272403599073926</v>
      </c>
      <c r="G579" s="246" t="str">
        <f t="shared" si="35"/>
        <v/>
      </c>
    </row>
    <row r="580" spans="1:7" x14ac:dyDescent="0.25">
      <c r="A580" s="49" t="s">
        <v>1560</v>
      </c>
      <c r="B580" s="119" t="s">
        <v>1282</v>
      </c>
      <c r="C580" s="409">
        <v>1032.7938697039999</v>
      </c>
      <c r="D580" s="432" t="s">
        <v>299</v>
      </c>
      <c r="E580" s="437"/>
      <c r="F580" s="357">
        <f t="shared" si="34"/>
        <v>8.8310973144607119E-2</v>
      </c>
      <c r="G580" s="246" t="str">
        <f t="shared" si="35"/>
        <v/>
      </c>
    </row>
    <row r="581" spans="1:7" x14ac:dyDescent="0.25">
      <c r="A581" s="49" t="s">
        <v>1561</v>
      </c>
      <c r="B581" s="218" t="s">
        <v>1284</v>
      </c>
      <c r="C581" s="409">
        <v>1252.0151885790001</v>
      </c>
      <c r="D581" s="432" t="s">
        <v>299</v>
      </c>
      <c r="E581" s="412"/>
      <c r="F581" s="357">
        <f t="shared" si="34"/>
        <v>0.10705590238149734</v>
      </c>
      <c r="G581" s="246" t="str">
        <f t="shared" si="35"/>
        <v/>
      </c>
    </row>
    <row r="582" spans="1:7" x14ac:dyDescent="0.25">
      <c r="A582" s="49" t="s">
        <v>1562</v>
      </c>
      <c r="B582" s="218" t="s">
        <v>1286</v>
      </c>
      <c r="C582" s="409">
        <v>1567.367221775</v>
      </c>
      <c r="D582" s="432" t="s">
        <v>299</v>
      </c>
      <c r="E582" s="412"/>
      <c r="F582" s="357">
        <f t="shared" si="34"/>
        <v>0.13402066829616216</v>
      </c>
      <c r="G582" s="246" t="str">
        <f t="shared" si="35"/>
        <v/>
      </c>
    </row>
    <row r="583" spans="1:7" x14ac:dyDescent="0.25">
      <c r="A583" s="49" t="s">
        <v>1563</v>
      </c>
      <c r="B583" s="119" t="s">
        <v>1288</v>
      </c>
      <c r="C583" s="409">
        <v>875.31451416899995</v>
      </c>
      <c r="D583" s="432" t="s">
        <v>299</v>
      </c>
      <c r="E583" s="437"/>
      <c r="F583" s="357">
        <f t="shared" si="34"/>
        <v>7.4845406059601827E-2</v>
      </c>
      <c r="G583" s="246" t="str">
        <f t="shared" si="35"/>
        <v/>
      </c>
    </row>
    <row r="584" spans="1:7" x14ac:dyDescent="0.25">
      <c r="A584" s="49" t="s">
        <v>1564</v>
      </c>
      <c r="B584" s="218" t="s">
        <v>1227</v>
      </c>
      <c r="C584" s="409">
        <v>0.41912600999999999</v>
      </c>
      <c r="D584" s="432" t="s">
        <v>299</v>
      </c>
      <c r="E584" s="437"/>
      <c r="F584" s="357">
        <f t="shared" si="34"/>
        <v>3.5838154058683973E-5</v>
      </c>
      <c r="G584" s="246" t="str">
        <f t="shared" si="35"/>
        <v/>
      </c>
    </row>
    <row r="585" spans="1:7" x14ac:dyDescent="0.25">
      <c r="A585" s="49" t="s">
        <v>1565</v>
      </c>
      <c r="B585" s="119" t="s">
        <v>372</v>
      </c>
      <c r="C585" s="409">
        <f>SUM(C572:C584)</f>
        <v>11694.966468241999</v>
      </c>
      <c r="D585" s="432">
        <f>SUM(D572:D584)</f>
        <v>0</v>
      </c>
      <c r="E585" s="437"/>
      <c r="F585" s="410">
        <f>SUM(F572:F584)</f>
        <v>1</v>
      </c>
      <c r="G585" s="243">
        <f>SUM(G572:G584)</f>
        <v>0</v>
      </c>
    </row>
    <row r="586" spans="1:7" x14ac:dyDescent="0.25">
      <c r="A586" s="49" t="s">
        <v>1566</v>
      </c>
      <c r="B586" s="119"/>
      <c r="C586" s="242"/>
      <c r="D586" s="122"/>
      <c r="E586" s="115"/>
      <c r="F586" s="246"/>
      <c r="G586" s="246"/>
    </row>
    <row r="587" spans="1:7" x14ac:dyDescent="0.25">
      <c r="A587" s="49" t="s">
        <v>1567</v>
      </c>
      <c r="B587" s="119"/>
      <c r="C587" s="242"/>
      <c r="D587" s="122"/>
      <c r="E587" s="115"/>
      <c r="F587" s="246"/>
      <c r="G587" s="246"/>
    </row>
    <row r="588" spans="1:7" x14ac:dyDescent="0.25">
      <c r="A588" s="49" t="s">
        <v>1568</v>
      </c>
      <c r="B588" s="119"/>
      <c r="C588" s="242"/>
      <c r="D588" s="122"/>
      <c r="E588" s="115"/>
      <c r="F588" s="246"/>
      <c r="G588" s="246"/>
    </row>
    <row r="589" spans="1:7" x14ac:dyDescent="0.25">
      <c r="A589" s="49" t="s">
        <v>1569</v>
      </c>
      <c r="B589" s="119"/>
      <c r="C589" s="242"/>
      <c r="D589" s="122"/>
      <c r="E589" s="115"/>
      <c r="F589" s="246"/>
      <c r="G589" s="246"/>
    </row>
    <row r="590" spans="1:7" x14ac:dyDescent="0.25">
      <c r="A590" s="49" t="s">
        <v>1570</v>
      </c>
      <c r="B590" s="119"/>
      <c r="C590" s="242"/>
      <c r="D590" s="122"/>
      <c r="E590" s="115"/>
      <c r="F590" s="246"/>
      <c r="G590" s="246"/>
    </row>
    <row r="591" spans="1:7" x14ac:dyDescent="0.25">
      <c r="A591" s="49" t="s">
        <v>1571</v>
      </c>
      <c r="B591" s="119"/>
      <c r="C591" s="242"/>
      <c r="D591" s="122"/>
      <c r="E591" s="115"/>
      <c r="F591" s="246" t="str">
        <f>IF($C$585=0,"",IF(C591="[for completion]","",IF(C591="","",C591/$C$585)))</f>
        <v/>
      </c>
      <c r="G591" s="246" t="str">
        <f>IF($D$585=0,"",IF(D591="[for completion]","",IF(D591="","",D591/$D$585)))</f>
        <v/>
      </c>
    </row>
    <row r="592" spans="1:7" x14ac:dyDescent="0.25">
      <c r="A592" s="49" t="s">
        <v>1572</v>
      </c>
      <c r="B592" s="138"/>
      <c r="C592" s="138"/>
      <c r="D592" s="138"/>
      <c r="E592" s="138"/>
      <c r="F592" s="138"/>
      <c r="G592" s="138"/>
    </row>
    <row r="593" spans="1:7" x14ac:dyDescent="0.25">
      <c r="A593" s="49" t="s">
        <v>1573</v>
      </c>
      <c r="B593" s="138"/>
      <c r="C593" s="138"/>
      <c r="D593" s="138"/>
      <c r="E593" s="138"/>
      <c r="F593" s="138"/>
      <c r="G593" s="138"/>
    </row>
    <row r="594" spans="1:7" x14ac:dyDescent="0.25">
      <c r="A594" s="49" t="s">
        <v>1574</v>
      </c>
      <c r="B594" s="138"/>
      <c r="C594" s="138"/>
      <c r="D594" s="138"/>
      <c r="E594" s="138"/>
      <c r="F594" s="138"/>
      <c r="G594" s="138"/>
    </row>
    <row r="595" spans="1:7" x14ac:dyDescent="0.25">
      <c r="A595" s="49" t="s">
        <v>1575</v>
      </c>
      <c r="B595" s="138"/>
      <c r="C595" s="138"/>
      <c r="D595" s="138"/>
      <c r="E595" s="138"/>
      <c r="F595" s="138"/>
      <c r="G595" s="138"/>
    </row>
    <row r="596" spans="1:7" x14ac:dyDescent="0.25">
      <c r="A596" s="102"/>
      <c r="B596" s="259" t="s">
        <v>1576</v>
      </c>
      <c r="C596" s="238" t="s">
        <v>332</v>
      </c>
      <c r="D596" s="238" t="s">
        <v>1489</v>
      </c>
      <c r="E596" s="238"/>
      <c r="F596" s="238" t="s">
        <v>855</v>
      </c>
      <c r="G596" s="238" t="s">
        <v>1490</v>
      </c>
    </row>
    <row r="597" spans="1:7" x14ac:dyDescent="0.25">
      <c r="A597" s="49" t="s">
        <v>1577</v>
      </c>
      <c r="B597" s="119" t="s">
        <v>1319</v>
      </c>
      <c r="C597" s="242" t="s">
        <v>299</v>
      </c>
      <c r="D597" s="122" t="s">
        <v>299</v>
      </c>
      <c r="E597" s="115"/>
      <c r="F597" s="246" t="str">
        <f>IF($C$601=0,"",IF(C597="[for completion]","",IF(C597="","",C597/$C$601)))</f>
        <v/>
      </c>
      <c r="G597" s="246" t="str">
        <f>IF($D$601=0,"",IF(D597="[for completion]","",IF(D597="","",D597/$D$601)))</f>
        <v/>
      </c>
    </row>
    <row r="598" spans="1:7" x14ac:dyDescent="0.25">
      <c r="A598" s="49" t="s">
        <v>1578</v>
      </c>
      <c r="B598" s="276" t="s">
        <v>1579</v>
      </c>
      <c r="C598" s="242" t="s">
        <v>299</v>
      </c>
      <c r="D598" s="122" t="s">
        <v>299</v>
      </c>
      <c r="E598" s="115"/>
      <c r="F598" s="246" t="str">
        <f>IF($C$601=0,"",IF(C598="[for completion]","",IF(C598="","",C598/$C$601)))</f>
        <v/>
      </c>
      <c r="G598" s="246" t="str">
        <f>IF($D$601=0,"",IF(D598="[for completion]","",IF(D598="","",D598/$D$601)))</f>
        <v/>
      </c>
    </row>
    <row r="599" spans="1:7" x14ac:dyDescent="0.25">
      <c r="A599" s="49" t="s">
        <v>1580</v>
      </c>
      <c r="B599" s="60" t="s">
        <v>733</v>
      </c>
      <c r="C599" s="266" t="s">
        <v>299</v>
      </c>
      <c r="D599" s="101" t="s">
        <v>299</v>
      </c>
      <c r="E599" s="55"/>
      <c r="F599" s="278" t="str">
        <f>IF($C$601=0,"",IF(C599="[for completion]","",IF(C599="","",C599/$C$601)))</f>
        <v/>
      </c>
      <c r="G599" s="278" t="str">
        <f>IF($D$601=0,"",IF(D599="[for completion]","",IF(D599="","",D599/$D$601)))</f>
        <v/>
      </c>
    </row>
    <row r="600" spans="1:7" x14ac:dyDescent="0.25">
      <c r="A600" s="49" t="s">
        <v>1581</v>
      </c>
      <c r="B600" s="49" t="s">
        <v>1227</v>
      </c>
      <c r="C600" s="431">
        <v>11694.966468244</v>
      </c>
      <c r="D600" s="438">
        <v>1679</v>
      </c>
      <c r="E600" s="439"/>
      <c r="F600" s="440">
        <f>IF($C$601=0,"",IF(C600="[for completion]","",IF(C600="","",C600/$C$601)))</f>
        <v>1</v>
      </c>
      <c r="G600" s="440">
        <f>IF($D$601=0,"",IF(D600="[for completion]","",IF(D600="","",D600/$D$601)))</f>
        <v>1</v>
      </c>
    </row>
    <row r="601" spans="1:7" x14ac:dyDescent="0.25">
      <c r="A601" s="49" t="s">
        <v>1582</v>
      </c>
      <c r="B601" s="60" t="s">
        <v>372</v>
      </c>
      <c r="C601" s="431">
        <f>SUM(C597:C600)</f>
        <v>11694.966468244</v>
      </c>
      <c r="D601" s="438">
        <f>SUM(D597:D600)</f>
        <v>1679</v>
      </c>
      <c r="E601" s="439"/>
      <c r="F601" s="441">
        <f>SUM(F597:F600)</f>
        <v>1</v>
      </c>
      <c r="G601" s="441">
        <f>SUM(G597:G600)</f>
        <v>1</v>
      </c>
    </row>
    <row r="603" spans="1:7" x14ac:dyDescent="0.25">
      <c r="A603" s="102"/>
      <c r="B603" s="102" t="s">
        <v>1583</v>
      </c>
      <c r="C603" s="102" t="s">
        <v>1327</v>
      </c>
      <c r="D603" s="102" t="s">
        <v>1584</v>
      </c>
      <c r="E603" s="102"/>
      <c r="F603" s="102" t="s">
        <v>1329</v>
      </c>
      <c r="G603" s="102"/>
    </row>
    <row r="604" spans="1:7" x14ac:dyDescent="0.25">
      <c r="A604" s="49" t="s">
        <v>1585</v>
      </c>
      <c r="B604" s="60" t="s">
        <v>1449</v>
      </c>
      <c r="C604" s="242" t="s">
        <v>299</v>
      </c>
      <c r="D604" s="242" t="s">
        <v>299</v>
      </c>
      <c r="E604" s="136"/>
      <c r="F604" s="242" t="s">
        <v>299</v>
      </c>
      <c r="G604" s="278" t="str">
        <f t="shared" ref="G604:G622" si="36">IF($D$622=0,"",IF(D604="[for completion]","",IF(D604="","",D604/$D$622)))</f>
        <v/>
      </c>
    </row>
    <row r="605" spans="1:7" x14ac:dyDescent="0.25">
      <c r="A605" s="49" t="s">
        <v>1586</v>
      </c>
      <c r="B605" s="60" t="s">
        <v>1451</v>
      </c>
      <c r="C605" s="242" t="s">
        <v>299</v>
      </c>
      <c r="D605" s="242" t="s">
        <v>299</v>
      </c>
      <c r="E605" s="136"/>
      <c r="F605" s="242" t="s">
        <v>299</v>
      </c>
      <c r="G605" s="278" t="str">
        <f t="shared" si="36"/>
        <v/>
      </c>
    </row>
    <row r="606" spans="1:7" x14ac:dyDescent="0.25">
      <c r="A606" s="49" t="s">
        <v>1587</v>
      </c>
      <c r="B606" s="60" t="s">
        <v>1453</v>
      </c>
      <c r="C606" s="242" t="s">
        <v>299</v>
      </c>
      <c r="D606" s="242" t="s">
        <v>299</v>
      </c>
      <c r="E606" s="136"/>
      <c r="F606" s="242" t="s">
        <v>299</v>
      </c>
      <c r="G606" s="278" t="str">
        <f t="shared" si="36"/>
        <v/>
      </c>
    </row>
    <row r="607" spans="1:7" x14ac:dyDescent="0.25">
      <c r="A607" s="49" t="s">
        <v>1588</v>
      </c>
      <c r="B607" s="60" t="s">
        <v>1455</v>
      </c>
      <c r="C607" s="242" t="s">
        <v>299</v>
      </c>
      <c r="D607" s="242" t="s">
        <v>299</v>
      </c>
      <c r="E607" s="136"/>
      <c r="F607" s="242" t="s">
        <v>299</v>
      </c>
      <c r="G607" s="278" t="str">
        <f t="shared" si="36"/>
        <v/>
      </c>
    </row>
    <row r="608" spans="1:7" x14ac:dyDescent="0.25">
      <c r="A608" s="49" t="s">
        <v>1589</v>
      </c>
      <c r="B608" s="60" t="s">
        <v>1457</v>
      </c>
      <c r="C608" s="242" t="s">
        <v>299</v>
      </c>
      <c r="D608" s="242" t="s">
        <v>299</v>
      </c>
      <c r="E608" s="136"/>
      <c r="F608" s="242" t="s">
        <v>299</v>
      </c>
      <c r="G608" s="278" t="str">
        <f t="shared" si="36"/>
        <v/>
      </c>
    </row>
    <row r="609" spans="1:7" x14ac:dyDescent="0.25">
      <c r="A609" s="49" t="s">
        <v>1590</v>
      </c>
      <c r="B609" s="60" t="s">
        <v>1459</v>
      </c>
      <c r="C609" s="242" t="s">
        <v>299</v>
      </c>
      <c r="D609" s="242" t="s">
        <v>299</v>
      </c>
      <c r="E609" s="136"/>
      <c r="F609" s="242" t="s">
        <v>299</v>
      </c>
      <c r="G609" s="278" t="str">
        <f t="shared" si="36"/>
        <v/>
      </c>
    </row>
    <row r="610" spans="1:7" x14ac:dyDescent="0.25">
      <c r="A610" s="49" t="s">
        <v>1591</v>
      </c>
      <c r="B610" s="60" t="s">
        <v>1461</v>
      </c>
      <c r="C610" s="242" t="s">
        <v>299</v>
      </c>
      <c r="D610" s="242" t="s">
        <v>299</v>
      </c>
      <c r="E610" s="136"/>
      <c r="F610" s="242" t="s">
        <v>299</v>
      </c>
      <c r="G610" s="278" t="str">
        <f t="shared" si="36"/>
        <v/>
      </c>
    </row>
    <row r="611" spans="1:7" x14ac:dyDescent="0.25">
      <c r="A611" s="49" t="s">
        <v>1592</v>
      </c>
      <c r="B611" s="60" t="s">
        <v>1593</v>
      </c>
      <c r="C611" s="242" t="s">
        <v>299</v>
      </c>
      <c r="D611" s="242" t="s">
        <v>299</v>
      </c>
      <c r="E611" s="136"/>
      <c r="F611" s="242" t="s">
        <v>299</v>
      </c>
      <c r="G611" s="278" t="str">
        <f t="shared" si="36"/>
        <v/>
      </c>
    </row>
    <row r="612" spans="1:7" x14ac:dyDescent="0.25">
      <c r="A612" s="49" t="s">
        <v>1594</v>
      </c>
      <c r="B612" s="60" t="s">
        <v>1595</v>
      </c>
      <c r="C612" s="242" t="s">
        <v>299</v>
      </c>
      <c r="D612" s="242" t="s">
        <v>299</v>
      </c>
      <c r="E612" s="136"/>
      <c r="F612" s="242" t="s">
        <v>299</v>
      </c>
      <c r="G612" s="278" t="str">
        <f t="shared" si="36"/>
        <v/>
      </c>
    </row>
    <row r="613" spans="1:7" x14ac:dyDescent="0.25">
      <c r="A613" s="49" t="s">
        <v>1596</v>
      </c>
      <c r="B613" s="60" t="s">
        <v>1597</v>
      </c>
      <c r="C613" s="242" t="s">
        <v>299</v>
      </c>
      <c r="D613" s="242" t="s">
        <v>299</v>
      </c>
      <c r="E613" s="136"/>
      <c r="F613" s="242" t="s">
        <v>299</v>
      </c>
      <c r="G613" s="278" t="str">
        <f t="shared" si="36"/>
        <v/>
      </c>
    </row>
    <row r="614" spans="1:7" x14ac:dyDescent="0.25">
      <c r="A614" s="49" t="s">
        <v>1598</v>
      </c>
      <c r="B614" s="60" t="s">
        <v>1469</v>
      </c>
      <c r="C614" s="242" t="s">
        <v>299</v>
      </c>
      <c r="D614" s="242" t="s">
        <v>299</v>
      </c>
      <c r="E614" s="136"/>
      <c r="F614" s="242" t="s">
        <v>299</v>
      </c>
      <c r="G614" s="278" t="str">
        <f t="shared" si="36"/>
        <v/>
      </c>
    </row>
    <row r="615" spans="1:7" x14ac:dyDescent="0.25">
      <c r="A615" s="49" t="s">
        <v>1599</v>
      </c>
      <c r="B615" s="60" t="s">
        <v>1600</v>
      </c>
      <c r="C615" s="242" t="s">
        <v>299</v>
      </c>
      <c r="D615" s="242" t="s">
        <v>299</v>
      </c>
      <c r="E615" s="136"/>
      <c r="F615" s="242" t="s">
        <v>299</v>
      </c>
      <c r="G615" s="278" t="str">
        <f t="shared" si="36"/>
        <v/>
      </c>
    </row>
    <row r="616" spans="1:7" x14ac:dyDescent="0.25">
      <c r="A616" s="49" t="s">
        <v>1601</v>
      </c>
      <c r="B616" s="60" t="s">
        <v>370</v>
      </c>
      <c r="C616" s="242" t="s">
        <v>299</v>
      </c>
      <c r="D616" s="242" t="s">
        <v>299</v>
      </c>
      <c r="E616" s="136"/>
      <c r="F616" s="242" t="s">
        <v>299</v>
      </c>
      <c r="G616" s="278" t="str">
        <f t="shared" si="36"/>
        <v/>
      </c>
    </row>
    <row r="617" spans="1:7" x14ac:dyDescent="0.25">
      <c r="A617" s="49" t="s">
        <v>1602</v>
      </c>
      <c r="B617" s="60" t="s">
        <v>1227</v>
      </c>
      <c r="C617" s="242" t="s">
        <v>299</v>
      </c>
      <c r="D617" s="242" t="s">
        <v>299</v>
      </c>
      <c r="E617" s="136"/>
      <c r="F617" s="242" t="s">
        <v>299</v>
      </c>
      <c r="G617" s="278" t="str">
        <f t="shared" si="36"/>
        <v/>
      </c>
    </row>
    <row r="618" spans="1:7" x14ac:dyDescent="0.25">
      <c r="A618" s="49" t="s">
        <v>1603</v>
      </c>
      <c r="B618" s="60" t="s">
        <v>372</v>
      </c>
      <c r="C618" s="266">
        <f>SUM(C604:C617)</f>
        <v>0</v>
      </c>
      <c r="D618" s="266">
        <f>SUM(D604:D617)</f>
        <v>0</v>
      </c>
      <c r="E618" s="47"/>
      <c r="F618" s="266"/>
      <c r="G618" s="278" t="str">
        <f t="shared" si="36"/>
        <v/>
      </c>
    </row>
    <row r="619" spans="1:7" x14ac:dyDescent="0.25">
      <c r="A619" s="49" t="s">
        <v>1604</v>
      </c>
      <c r="B619" s="49" t="s">
        <v>1340</v>
      </c>
      <c r="F619" s="242" t="s">
        <v>299</v>
      </c>
      <c r="G619" s="278" t="str">
        <f t="shared" si="36"/>
        <v/>
      </c>
    </row>
    <row r="620" spans="1:7" x14ac:dyDescent="0.25">
      <c r="A620" s="49" t="s">
        <v>1605</v>
      </c>
      <c r="B620" s="60"/>
      <c r="C620" s="266"/>
      <c r="D620" s="101"/>
      <c r="E620" s="47"/>
      <c r="F620" s="278"/>
      <c r="G620" s="278" t="str">
        <f t="shared" si="36"/>
        <v/>
      </c>
    </row>
    <row r="621" spans="1:7" x14ac:dyDescent="0.25">
      <c r="A621" s="49" t="s">
        <v>1606</v>
      </c>
      <c r="B621" s="60"/>
      <c r="C621" s="266"/>
      <c r="D621" s="101"/>
      <c r="E621" s="47"/>
      <c r="F621" s="278"/>
      <c r="G621" s="278" t="str">
        <f t="shared" si="36"/>
        <v/>
      </c>
    </row>
    <row r="622" spans="1:7" x14ac:dyDescent="0.25">
      <c r="A622" s="49" t="s">
        <v>1607</v>
      </c>
      <c r="B622" s="60"/>
      <c r="C622" s="266"/>
      <c r="D622" s="101"/>
      <c r="E622" s="47"/>
      <c r="F622" s="278"/>
      <c r="G622" s="278"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1608</v>
      </c>
      <c r="B1" s="46"/>
      <c r="C1" s="47"/>
      <c r="D1" s="47"/>
      <c r="E1" s="47"/>
      <c r="F1" s="211" t="s">
        <v>280</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281</v>
      </c>
      <c r="C3" s="52" t="s">
        <v>282</v>
      </c>
      <c r="D3" s="50"/>
      <c r="E3" s="50"/>
      <c r="F3" s="50"/>
      <c r="G3" s="50"/>
      <c r="L3" s="47"/>
      <c r="M3" s="47"/>
    </row>
    <row r="4" spans="1:14" ht="15.75" customHeight="1" thickBot="1" x14ac:dyDescent="0.3">
      <c r="L4" s="47"/>
      <c r="M4" s="47"/>
    </row>
    <row r="5" spans="1:14" ht="18.75" customHeight="1" x14ac:dyDescent="0.25">
      <c r="B5" s="54" t="s">
        <v>1609</v>
      </c>
      <c r="C5" s="53"/>
      <c r="E5" s="55"/>
      <c r="F5" s="55"/>
      <c r="L5" s="47"/>
      <c r="M5" s="47"/>
    </row>
    <row r="6" spans="1:14" ht="15.75" customHeight="1" thickBot="1" x14ac:dyDescent="0.3">
      <c r="B6" s="149" t="s">
        <v>1610</v>
      </c>
      <c r="L6" s="47"/>
      <c r="M6" s="47"/>
    </row>
    <row r="7" spans="1:14" s="80" customFormat="1" x14ac:dyDescent="0.25">
      <c r="A7" s="49"/>
      <c r="B7" s="67"/>
      <c r="C7" s="49"/>
      <c r="D7" s="49"/>
      <c r="E7" s="49"/>
      <c r="F7" s="49"/>
      <c r="G7" s="47"/>
      <c r="I7" s="49"/>
      <c r="J7" s="49"/>
      <c r="K7" s="49"/>
      <c r="L7" s="47"/>
      <c r="M7" s="47"/>
      <c r="N7" s="47"/>
    </row>
    <row r="8" spans="1:14" ht="37.5" customHeight="1" x14ac:dyDescent="0.25">
      <c r="A8" s="216" t="s">
        <v>292</v>
      </c>
      <c r="B8" s="216" t="s">
        <v>1610</v>
      </c>
      <c r="C8" s="56"/>
      <c r="D8" s="56"/>
      <c r="E8" s="56"/>
      <c r="F8" s="56"/>
      <c r="G8" s="57"/>
      <c r="I8" s="60"/>
      <c r="J8" s="55"/>
      <c r="K8" s="55"/>
      <c r="L8" s="55"/>
      <c r="M8" s="55"/>
    </row>
    <row r="9" spans="1:14" ht="15" customHeight="1" x14ac:dyDescent="0.25">
      <c r="A9" s="62"/>
      <c r="B9" s="63" t="s">
        <v>1611</v>
      </c>
      <c r="C9" s="62"/>
      <c r="D9" s="62"/>
      <c r="E9" s="62"/>
      <c r="F9" s="65"/>
      <c r="G9" s="65"/>
      <c r="I9" s="60"/>
      <c r="J9" s="58"/>
      <c r="K9" s="58"/>
      <c r="L9" s="58"/>
      <c r="M9" s="74"/>
      <c r="N9" s="74"/>
    </row>
    <row r="10" spans="1:14" x14ac:dyDescent="0.25">
      <c r="A10" s="49" t="s">
        <v>1612</v>
      </c>
      <c r="B10" s="49" t="s">
        <v>1613</v>
      </c>
      <c r="C10" s="101" t="s">
        <v>299</v>
      </c>
      <c r="E10" s="60"/>
      <c r="F10" s="60"/>
      <c r="I10" s="60"/>
      <c r="L10" s="60"/>
      <c r="M10" s="60"/>
    </row>
    <row r="11" spans="1:14" outlineLevel="1" x14ac:dyDescent="0.25">
      <c r="A11" s="49" t="s">
        <v>1614</v>
      </c>
      <c r="B11" s="72" t="s">
        <v>847</v>
      </c>
      <c r="C11" s="101"/>
      <c r="E11" s="60"/>
      <c r="F11" s="60"/>
      <c r="I11" s="60"/>
      <c r="L11" s="60"/>
      <c r="M11" s="60"/>
    </row>
    <row r="12" spans="1:14" outlineLevel="1" x14ac:dyDescent="0.25">
      <c r="A12" s="49" t="s">
        <v>1615</v>
      </c>
      <c r="B12" s="72" t="s">
        <v>849</v>
      </c>
      <c r="C12" s="101"/>
      <c r="E12" s="60"/>
      <c r="F12" s="60"/>
      <c r="I12" s="60"/>
      <c r="L12" s="60"/>
      <c r="M12" s="60"/>
    </row>
    <row r="13" spans="1:14" outlineLevel="1" x14ac:dyDescent="0.25">
      <c r="A13" s="49" t="s">
        <v>1616</v>
      </c>
      <c r="E13" s="60"/>
      <c r="F13" s="60"/>
      <c r="I13" s="60"/>
      <c r="L13" s="60"/>
      <c r="M13" s="60"/>
    </row>
    <row r="14" spans="1:14" outlineLevel="1" x14ac:dyDescent="0.25">
      <c r="A14" s="49" t="s">
        <v>1617</v>
      </c>
      <c r="E14" s="60"/>
      <c r="F14" s="60"/>
      <c r="I14" s="60"/>
      <c r="L14" s="60"/>
      <c r="M14" s="60"/>
    </row>
    <row r="15" spans="1:14" outlineLevel="1" x14ac:dyDescent="0.25">
      <c r="A15" s="49" t="s">
        <v>1618</v>
      </c>
      <c r="E15" s="60"/>
      <c r="F15" s="60"/>
      <c r="I15" s="60"/>
      <c r="L15" s="60"/>
      <c r="M15" s="60"/>
    </row>
    <row r="16" spans="1:14" outlineLevel="1" x14ac:dyDescent="0.25">
      <c r="A16" s="49" t="s">
        <v>1619</v>
      </c>
      <c r="E16" s="60"/>
      <c r="F16" s="60"/>
      <c r="I16" s="60"/>
      <c r="L16" s="60"/>
      <c r="M16" s="60"/>
    </row>
    <row r="17" spans="1:14" outlineLevel="1" x14ac:dyDescent="0.25">
      <c r="A17" s="49" t="s">
        <v>1620</v>
      </c>
      <c r="E17" s="60"/>
      <c r="F17" s="60"/>
      <c r="I17" s="60"/>
      <c r="L17" s="60"/>
      <c r="M17" s="60"/>
    </row>
    <row r="18" spans="1:14" x14ac:dyDescent="0.25">
      <c r="A18" s="62"/>
      <c r="B18" s="62" t="s">
        <v>1621</v>
      </c>
      <c r="C18" s="62" t="s">
        <v>1067</v>
      </c>
      <c r="D18" s="62" t="s">
        <v>1622</v>
      </c>
      <c r="E18" s="62"/>
      <c r="F18" s="62" t="s">
        <v>1623</v>
      </c>
      <c r="G18" s="62" t="s">
        <v>1624</v>
      </c>
      <c r="I18" s="79"/>
      <c r="J18" s="58"/>
      <c r="K18" s="58"/>
      <c r="L18" s="55"/>
      <c r="M18" s="58"/>
      <c r="N18" s="58"/>
    </row>
    <row r="19" spans="1:14" x14ac:dyDescent="0.25">
      <c r="A19" s="49" t="s">
        <v>1625</v>
      </c>
      <c r="B19" s="49" t="s">
        <v>1626</v>
      </c>
      <c r="C19" s="266" t="s">
        <v>299</v>
      </c>
      <c r="D19" s="58"/>
      <c r="E19" s="58"/>
      <c r="F19" s="74"/>
      <c r="G19" s="74"/>
      <c r="I19" s="60"/>
      <c r="L19" s="58"/>
      <c r="M19" s="74"/>
      <c r="N19" s="74"/>
    </row>
    <row r="20" spans="1:14" x14ac:dyDescent="0.25">
      <c r="A20" s="58"/>
      <c r="B20" s="79"/>
      <c r="C20" s="58"/>
      <c r="D20" s="58"/>
      <c r="E20" s="58"/>
      <c r="F20" s="74"/>
      <c r="G20" s="74"/>
      <c r="I20" s="79"/>
      <c r="J20" s="58"/>
      <c r="K20" s="58"/>
      <c r="L20" s="58"/>
      <c r="M20" s="74"/>
      <c r="N20" s="74"/>
    </row>
    <row r="21" spans="1:14" x14ac:dyDescent="0.25">
      <c r="B21" s="49" t="s">
        <v>1073</v>
      </c>
      <c r="C21" s="58"/>
      <c r="D21" s="58"/>
      <c r="E21" s="58"/>
      <c r="F21" s="74"/>
      <c r="G21" s="74"/>
      <c r="I21" s="60"/>
      <c r="J21" s="58"/>
      <c r="K21" s="58"/>
      <c r="L21" s="58"/>
      <c r="M21" s="74"/>
      <c r="N21" s="74"/>
    </row>
    <row r="22" spans="1:14" x14ac:dyDescent="0.25">
      <c r="A22" s="49" t="s">
        <v>1627</v>
      </c>
      <c r="B22" s="60" t="s">
        <v>985</v>
      </c>
      <c r="C22" s="266" t="s">
        <v>299</v>
      </c>
      <c r="D22" s="101" t="s">
        <v>299</v>
      </c>
      <c r="E22" s="60"/>
      <c r="F22" s="278" t="str">
        <f t="shared" ref="F22:F36" si="0">IF($C$37=0,"",IF(C22="[for completion]","",C22/$C$37))</f>
        <v/>
      </c>
      <c r="G22" s="278" t="str">
        <f t="shared" ref="G22:G36" si="1">IF($D$37=0,"",IF(D22="[for completion]","",D22/$D$37))</f>
        <v/>
      </c>
      <c r="I22" s="60"/>
      <c r="L22" s="60"/>
      <c r="M22" s="69"/>
      <c r="N22" s="69"/>
    </row>
    <row r="23" spans="1:14" x14ac:dyDescent="0.25">
      <c r="A23" s="49" t="s">
        <v>1628</v>
      </c>
      <c r="B23" s="60" t="s">
        <v>985</v>
      </c>
      <c r="C23" s="266" t="s">
        <v>299</v>
      </c>
      <c r="D23" s="101" t="s">
        <v>299</v>
      </c>
      <c r="E23" s="60"/>
      <c r="F23" s="278" t="str">
        <f t="shared" si="0"/>
        <v/>
      </c>
      <c r="G23" s="278" t="str">
        <f t="shared" si="1"/>
        <v/>
      </c>
      <c r="I23" s="60"/>
      <c r="L23" s="60"/>
      <c r="M23" s="69"/>
      <c r="N23" s="69"/>
    </row>
    <row r="24" spans="1:14" x14ac:dyDescent="0.25">
      <c r="A24" s="49" t="s">
        <v>1629</v>
      </c>
      <c r="B24" s="60" t="s">
        <v>985</v>
      </c>
      <c r="C24" s="266" t="s">
        <v>299</v>
      </c>
      <c r="D24" s="101" t="s">
        <v>299</v>
      </c>
      <c r="F24" s="278" t="str">
        <f t="shared" si="0"/>
        <v/>
      </c>
      <c r="G24" s="278" t="str">
        <f t="shared" si="1"/>
        <v/>
      </c>
      <c r="I24" s="60"/>
      <c r="M24" s="69"/>
      <c r="N24" s="69"/>
    </row>
    <row r="25" spans="1:14" x14ac:dyDescent="0.25">
      <c r="A25" s="49" t="s">
        <v>1630</v>
      </c>
      <c r="B25" s="60" t="s">
        <v>985</v>
      </c>
      <c r="C25" s="266" t="s">
        <v>299</v>
      </c>
      <c r="D25" s="101" t="s">
        <v>299</v>
      </c>
      <c r="E25" s="117"/>
      <c r="F25" s="278" t="str">
        <f t="shared" si="0"/>
        <v/>
      </c>
      <c r="G25" s="278" t="str">
        <f t="shared" si="1"/>
        <v/>
      </c>
      <c r="I25" s="60"/>
      <c r="L25" s="117"/>
      <c r="M25" s="69"/>
      <c r="N25" s="69"/>
    </row>
    <row r="26" spans="1:14" x14ac:dyDescent="0.25">
      <c r="A26" s="49" t="s">
        <v>1631</v>
      </c>
      <c r="B26" s="60" t="s">
        <v>985</v>
      </c>
      <c r="C26" s="266" t="s">
        <v>299</v>
      </c>
      <c r="D26" s="101" t="s">
        <v>299</v>
      </c>
      <c r="E26" s="117"/>
      <c r="F26" s="278" t="str">
        <f t="shared" si="0"/>
        <v/>
      </c>
      <c r="G26" s="278" t="str">
        <f t="shared" si="1"/>
        <v/>
      </c>
      <c r="I26" s="60"/>
      <c r="L26" s="117"/>
      <c r="M26" s="69"/>
      <c r="N26" s="69"/>
    </row>
    <row r="27" spans="1:14" x14ac:dyDescent="0.25">
      <c r="A27" s="49" t="s">
        <v>1632</v>
      </c>
      <c r="B27" s="60" t="s">
        <v>985</v>
      </c>
      <c r="C27" s="266" t="s">
        <v>299</v>
      </c>
      <c r="D27" s="101" t="s">
        <v>299</v>
      </c>
      <c r="E27" s="117"/>
      <c r="F27" s="278" t="str">
        <f t="shared" si="0"/>
        <v/>
      </c>
      <c r="G27" s="278" t="str">
        <f t="shared" si="1"/>
        <v/>
      </c>
      <c r="I27" s="60"/>
      <c r="L27" s="117"/>
      <c r="M27" s="69"/>
      <c r="N27" s="69"/>
    </row>
    <row r="28" spans="1:14" x14ac:dyDescent="0.25">
      <c r="A28" s="49" t="s">
        <v>1633</v>
      </c>
      <c r="B28" s="60" t="s">
        <v>985</v>
      </c>
      <c r="C28" s="266" t="s">
        <v>299</v>
      </c>
      <c r="D28" s="101" t="s">
        <v>299</v>
      </c>
      <c r="E28" s="117"/>
      <c r="F28" s="278" t="str">
        <f t="shared" si="0"/>
        <v/>
      </c>
      <c r="G28" s="278" t="str">
        <f t="shared" si="1"/>
        <v/>
      </c>
      <c r="I28" s="60"/>
      <c r="L28" s="117"/>
      <c r="M28" s="69"/>
      <c r="N28" s="69"/>
    </row>
    <row r="29" spans="1:14" x14ac:dyDescent="0.25">
      <c r="A29" s="49" t="s">
        <v>1634</v>
      </c>
      <c r="B29" s="60" t="s">
        <v>985</v>
      </c>
      <c r="C29" s="266" t="s">
        <v>299</v>
      </c>
      <c r="D29" s="101" t="s">
        <v>299</v>
      </c>
      <c r="E29" s="117"/>
      <c r="F29" s="278" t="str">
        <f t="shared" si="0"/>
        <v/>
      </c>
      <c r="G29" s="278" t="str">
        <f t="shared" si="1"/>
        <v/>
      </c>
      <c r="I29" s="60"/>
      <c r="L29" s="117"/>
      <c r="M29" s="69"/>
      <c r="N29" s="69"/>
    </row>
    <row r="30" spans="1:14" x14ac:dyDescent="0.25">
      <c r="A30" s="49" t="s">
        <v>1635</v>
      </c>
      <c r="B30" s="60" t="s">
        <v>985</v>
      </c>
      <c r="C30" s="266" t="s">
        <v>299</v>
      </c>
      <c r="D30" s="101" t="s">
        <v>299</v>
      </c>
      <c r="E30" s="117"/>
      <c r="F30" s="278" t="str">
        <f t="shared" si="0"/>
        <v/>
      </c>
      <c r="G30" s="278" t="str">
        <f t="shared" si="1"/>
        <v/>
      </c>
      <c r="I30" s="60"/>
      <c r="L30" s="117"/>
      <c r="M30" s="69"/>
      <c r="N30" s="69"/>
    </row>
    <row r="31" spans="1:14" x14ac:dyDescent="0.25">
      <c r="A31" s="49" t="s">
        <v>1636</v>
      </c>
      <c r="B31" s="60" t="s">
        <v>985</v>
      </c>
      <c r="C31" s="266" t="s">
        <v>299</v>
      </c>
      <c r="D31" s="101" t="s">
        <v>299</v>
      </c>
      <c r="E31" s="117"/>
      <c r="F31" s="278" t="str">
        <f t="shared" si="0"/>
        <v/>
      </c>
      <c r="G31" s="278" t="str">
        <f t="shared" si="1"/>
        <v/>
      </c>
      <c r="I31" s="60"/>
      <c r="L31" s="117"/>
      <c r="M31" s="69"/>
      <c r="N31" s="69"/>
    </row>
    <row r="32" spans="1:14" x14ac:dyDescent="0.25">
      <c r="A32" s="49" t="s">
        <v>1637</v>
      </c>
      <c r="B32" s="60" t="s">
        <v>985</v>
      </c>
      <c r="C32" s="266" t="s">
        <v>299</v>
      </c>
      <c r="D32" s="101" t="s">
        <v>299</v>
      </c>
      <c r="E32" s="117"/>
      <c r="F32" s="278" t="str">
        <f t="shared" si="0"/>
        <v/>
      </c>
      <c r="G32" s="278" t="str">
        <f t="shared" si="1"/>
        <v/>
      </c>
      <c r="I32" s="60"/>
      <c r="L32" s="117"/>
      <c r="M32" s="69"/>
      <c r="N32" s="69"/>
    </row>
    <row r="33" spans="1:14" x14ac:dyDescent="0.25">
      <c r="A33" s="49" t="s">
        <v>1638</v>
      </c>
      <c r="B33" s="60" t="s">
        <v>985</v>
      </c>
      <c r="C33" s="266" t="s">
        <v>299</v>
      </c>
      <c r="D33" s="101" t="s">
        <v>299</v>
      </c>
      <c r="E33" s="117"/>
      <c r="F33" s="278" t="str">
        <f t="shared" si="0"/>
        <v/>
      </c>
      <c r="G33" s="278" t="str">
        <f t="shared" si="1"/>
        <v/>
      </c>
      <c r="I33" s="60"/>
      <c r="L33" s="117"/>
      <c r="M33" s="69"/>
      <c r="N33" s="69"/>
    </row>
    <row r="34" spans="1:14" x14ac:dyDescent="0.25">
      <c r="A34" s="49" t="s">
        <v>1639</v>
      </c>
      <c r="B34" s="60" t="s">
        <v>985</v>
      </c>
      <c r="C34" s="266" t="s">
        <v>299</v>
      </c>
      <c r="D34" s="101" t="s">
        <v>299</v>
      </c>
      <c r="E34" s="117"/>
      <c r="F34" s="278" t="str">
        <f t="shared" si="0"/>
        <v/>
      </c>
      <c r="G34" s="278" t="str">
        <f t="shared" si="1"/>
        <v/>
      </c>
      <c r="I34" s="60"/>
      <c r="L34" s="117"/>
      <c r="M34" s="69"/>
      <c r="N34" s="69"/>
    </row>
    <row r="35" spans="1:14" x14ac:dyDescent="0.25">
      <c r="A35" s="49" t="s">
        <v>1640</v>
      </c>
      <c r="B35" s="60" t="s">
        <v>985</v>
      </c>
      <c r="C35" s="266" t="s">
        <v>299</v>
      </c>
      <c r="D35" s="101" t="s">
        <v>299</v>
      </c>
      <c r="E35" s="117"/>
      <c r="F35" s="278" t="str">
        <f t="shared" si="0"/>
        <v/>
      </c>
      <c r="G35" s="278" t="str">
        <f t="shared" si="1"/>
        <v/>
      </c>
      <c r="I35" s="60"/>
      <c r="L35" s="117"/>
      <c r="M35" s="69"/>
      <c r="N35" s="69"/>
    </row>
    <row r="36" spans="1:14" x14ac:dyDescent="0.25">
      <c r="A36" s="49" t="s">
        <v>1641</v>
      </c>
      <c r="B36" s="60" t="s">
        <v>985</v>
      </c>
      <c r="C36" s="266" t="s">
        <v>299</v>
      </c>
      <c r="D36" s="101" t="s">
        <v>299</v>
      </c>
      <c r="E36" s="117"/>
      <c r="F36" s="278" t="str">
        <f t="shared" si="0"/>
        <v/>
      </c>
      <c r="G36" s="278" t="str">
        <f t="shared" si="1"/>
        <v/>
      </c>
      <c r="I36" s="60"/>
      <c r="L36" s="117"/>
      <c r="M36" s="69"/>
      <c r="N36" s="69"/>
    </row>
    <row r="37" spans="1:14" x14ac:dyDescent="0.25">
      <c r="A37" s="49" t="s">
        <v>1642</v>
      </c>
      <c r="B37" s="70" t="s">
        <v>372</v>
      </c>
      <c r="C37" s="280">
        <f>SUM(C22:C36)</f>
        <v>0</v>
      </c>
      <c r="D37" s="68">
        <f>SUM(D22:D36)</f>
        <v>0</v>
      </c>
      <c r="E37" s="117"/>
      <c r="F37" s="281">
        <f>SUM(F22:F36)</f>
        <v>0</v>
      </c>
      <c r="G37" s="281">
        <f>SUM(G22:G36)</f>
        <v>0</v>
      </c>
      <c r="I37" s="70"/>
      <c r="J37" s="60"/>
      <c r="K37" s="60"/>
      <c r="L37" s="117"/>
      <c r="M37" s="71"/>
      <c r="N37" s="71"/>
    </row>
    <row r="38" spans="1:14" x14ac:dyDescent="0.25">
      <c r="A38" s="62"/>
      <c r="B38" s="63" t="s">
        <v>1643</v>
      </c>
      <c r="C38" s="62" t="s">
        <v>332</v>
      </c>
      <c r="D38" s="62"/>
      <c r="E38" s="64"/>
      <c r="F38" s="62" t="s">
        <v>1623</v>
      </c>
      <c r="G38" s="62"/>
      <c r="I38" s="79"/>
      <c r="J38" s="58"/>
      <c r="K38" s="58"/>
      <c r="L38" s="55"/>
      <c r="M38" s="58"/>
      <c r="N38" s="58"/>
    </row>
    <row r="39" spans="1:14" x14ac:dyDescent="0.25">
      <c r="A39" s="49" t="s">
        <v>1644</v>
      </c>
      <c r="B39" s="60" t="s">
        <v>1645</v>
      </c>
      <c r="C39" s="266" t="s">
        <v>299</v>
      </c>
      <c r="E39" s="81"/>
      <c r="F39" s="278" t="str">
        <f>IF($C$42=0,"",IF(C39="[for completion]","",C39/$C$42))</f>
        <v/>
      </c>
      <c r="G39" s="68"/>
      <c r="I39" s="60"/>
      <c r="L39" s="81"/>
      <c r="M39" s="69"/>
      <c r="N39" s="68"/>
    </row>
    <row r="40" spans="1:14" x14ac:dyDescent="0.25">
      <c r="A40" s="49" t="s">
        <v>1646</v>
      </c>
      <c r="B40" s="60" t="s">
        <v>1647</v>
      </c>
      <c r="C40" s="266" t="s">
        <v>299</v>
      </c>
      <c r="E40" s="81"/>
      <c r="F40" s="278" t="str">
        <f>IF($C$42=0,"",IF(C40="[for completion]","",C40/$C$42))</f>
        <v/>
      </c>
      <c r="G40" s="68"/>
      <c r="I40" s="60"/>
      <c r="L40" s="81"/>
      <c r="M40" s="69"/>
      <c r="N40" s="68"/>
    </row>
    <row r="41" spans="1:14" x14ac:dyDescent="0.25">
      <c r="A41" s="49" t="s">
        <v>1648</v>
      </c>
      <c r="B41" s="60" t="s">
        <v>370</v>
      </c>
      <c r="C41" s="266" t="s">
        <v>299</v>
      </c>
      <c r="E41" s="117"/>
      <c r="F41" s="278" t="str">
        <f>IF($C$42=0,"",IF(C41="[for completion]","",C41/$C$42))</f>
        <v/>
      </c>
      <c r="G41" s="68"/>
      <c r="I41" s="60"/>
      <c r="L41" s="117"/>
      <c r="M41" s="69"/>
      <c r="N41" s="68"/>
    </row>
    <row r="42" spans="1:14" x14ac:dyDescent="0.25">
      <c r="A42" s="49" t="s">
        <v>1649</v>
      </c>
      <c r="B42" s="70" t="s">
        <v>372</v>
      </c>
      <c r="C42" s="280">
        <f>SUM(C39:C41)</f>
        <v>0</v>
      </c>
      <c r="D42" s="60"/>
      <c r="E42" s="117"/>
      <c r="F42" s="281">
        <f>SUM(F39:F41)</f>
        <v>0</v>
      </c>
      <c r="G42" s="68"/>
      <c r="I42" s="60"/>
      <c r="L42" s="117"/>
      <c r="M42" s="69"/>
      <c r="N42" s="68"/>
    </row>
    <row r="43" spans="1:14" outlineLevel="1" x14ac:dyDescent="0.25">
      <c r="A43" s="49" t="s">
        <v>1650</v>
      </c>
      <c r="B43" s="70"/>
      <c r="C43" s="60"/>
      <c r="D43" s="60"/>
      <c r="E43" s="117"/>
      <c r="F43" s="71"/>
      <c r="G43" s="68"/>
      <c r="I43" s="60"/>
      <c r="L43" s="117"/>
      <c r="M43" s="69"/>
      <c r="N43" s="68"/>
    </row>
    <row r="44" spans="1:14" outlineLevel="1" x14ac:dyDescent="0.25">
      <c r="A44" s="49" t="s">
        <v>1651</v>
      </c>
      <c r="B44" s="70"/>
      <c r="C44" s="60"/>
      <c r="D44" s="60"/>
      <c r="E44" s="117"/>
      <c r="F44" s="71"/>
      <c r="G44" s="68"/>
      <c r="I44" s="60"/>
      <c r="L44" s="117"/>
      <c r="M44" s="69"/>
      <c r="N44" s="68"/>
    </row>
    <row r="45" spans="1:14" outlineLevel="1" x14ac:dyDescent="0.25">
      <c r="A45" s="49" t="s">
        <v>1652</v>
      </c>
      <c r="B45" s="60"/>
      <c r="E45" s="117"/>
      <c r="F45" s="69"/>
      <c r="G45" s="68"/>
      <c r="I45" s="60"/>
      <c r="L45" s="117"/>
      <c r="M45" s="69"/>
      <c r="N45" s="68"/>
    </row>
    <row r="46" spans="1:14" outlineLevel="1" x14ac:dyDescent="0.25">
      <c r="A46" s="49" t="s">
        <v>1653</v>
      </c>
      <c r="B46" s="60"/>
      <c r="E46" s="117"/>
      <c r="F46" s="69"/>
      <c r="G46" s="68"/>
      <c r="I46" s="60"/>
      <c r="L46" s="117"/>
      <c r="M46" s="69"/>
      <c r="N46" s="68"/>
    </row>
    <row r="47" spans="1:14" outlineLevel="1" x14ac:dyDescent="0.25">
      <c r="A47" s="49" t="s">
        <v>1654</v>
      </c>
      <c r="B47" s="60"/>
      <c r="E47" s="117"/>
      <c r="F47" s="69"/>
      <c r="G47" s="68"/>
      <c r="I47" s="60"/>
      <c r="L47" s="117"/>
      <c r="M47" s="69"/>
      <c r="N47" s="68"/>
    </row>
    <row r="48" spans="1:14" ht="15" customHeight="1" x14ac:dyDescent="0.25">
      <c r="A48" s="62"/>
      <c r="B48" s="63" t="s">
        <v>865</v>
      </c>
      <c r="C48" s="62" t="s">
        <v>1623</v>
      </c>
      <c r="D48" s="62"/>
      <c r="E48" s="64"/>
      <c r="F48" s="65"/>
      <c r="G48" s="65"/>
      <c r="I48" s="79"/>
      <c r="J48" s="58"/>
      <c r="K48" s="58"/>
      <c r="L48" s="55"/>
      <c r="M48" s="74"/>
      <c r="N48" s="74"/>
    </row>
    <row r="49" spans="1:14" x14ac:dyDescent="0.25">
      <c r="A49" s="49" t="s">
        <v>1655</v>
      </c>
      <c r="B49" s="78" t="s">
        <v>867</v>
      </c>
      <c r="C49" s="279">
        <f>SUM(C50:C76)</f>
        <v>0</v>
      </c>
      <c r="G49" s="49"/>
      <c r="I49" s="55"/>
      <c r="N49" s="49"/>
    </row>
    <row r="50" spans="1:14" x14ac:dyDescent="0.25">
      <c r="A50" s="49" t="s">
        <v>1656</v>
      </c>
      <c r="B50" s="49" t="s">
        <v>869</v>
      </c>
      <c r="C50" s="279" t="s">
        <v>299</v>
      </c>
      <c r="G50" s="49"/>
      <c r="N50" s="49"/>
    </row>
    <row r="51" spans="1:14" x14ac:dyDescent="0.25">
      <c r="A51" s="49" t="s">
        <v>1657</v>
      </c>
      <c r="B51" s="49" t="s">
        <v>871</v>
      </c>
      <c r="C51" s="279" t="s">
        <v>299</v>
      </c>
      <c r="G51" s="49"/>
      <c r="N51" s="49"/>
    </row>
    <row r="52" spans="1:14" x14ac:dyDescent="0.25">
      <c r="A52" s="49" t="s">
        <v>1658</v>
      </c>
      <c r="B52" s="49" t="s">
        <v>873</v>
      </c>
      <c r="C52" s="279" t="s">
        <v>299</v>
      </c>
      <c r="G52" s="49"/>
      <c r="N52" s="49"/>
    </row>
    <row r="53" spans="1:14" x14ac:dyDescent="0.25">
      <c r="A53" s="49" t="s">
        <v>1659</v>
      </c>
      <c r="B53" s="49" t="s">
        <v>875</v>
      </c>
      <c r="C53" s="279" t="s">
        <v>299</v>
      </c>
      <c r="G53" s="49"/>
      <c r="N53" s="49"/>
    </row>
    <row r="54" spans="1:14" x14ac:dyDescent="0.25">
      <c r="A54" s="49" t="s">
        <v>1660</v>
      </c>
      <c r="B54" s="49" t="s">
        <v>877</v>
      </c>
      <c r="C54" s="279" t="s">
        <v>299</v>
      </c>
      <c r="G54" s="49"/>
      <c r="N54" s="49"/>
    </row>
    <row r="55" spans="1:14" x14ac:dyDescent="0.25">
      <c r="A55" s="49" t="s">
        <v>1661</v>
      </c>
      <c r="B55" s="49" t="s">
        <v>879</v>
      </c>
      <c r="C55" s="279" t="s">
        <v>299</v>
      </c>
      <c r="G55" s="49"/>
      <c r="N55" s="49"/>
    </row>
    <row r="56" spans="1:14" x14ac:dyDescent="0.25">
      <c r="A56" s="49" t="s">
        <v>1662</v>
      </c>
      <c r="B56" s="49" t="s">
        <v>881</v>
      </c>
      <c r="C56" s="279" t="s">
        <v>299</v>
      </c>
      <c r="G56" s="49"/>
      <c r="N56" s="49"/>
    </row>
    <row r="57" spans="1:14" x14ac:dyDescent="0.25">
      <c r="A57" s="49" t="s">
        <v>1663</v>
      </c>
      <c r="B57" s="49" t="s">
        <v>883</v>
      </c>
      <c r="C57" s="279" t="s">
        <v>299</v>
      </c>
      <c r="G57" s="49"/>
      <c r="N57" s="49"/>
    </row>
    <row r="58" spans="1:14" x14ac:dyDescent="0.25">
      <c r="A58" s="49" t="s">
        <v>1664</v>
      </c>
      <c r="B58" s="49" t="s">
        <v>885</v>
      </c>
      <c r="C58" s="279" t="s">
        <v>299</v>
      </c>
      <c r="G58" s="49"/>
      <c r="N58" s="49"/>
    </row>
    <row r="59" spans="1:14" x14ac:dyDescent="0.25">
      <c r="A59" s="49" t="s">
        <v>1665</v>
      </c>
      <c r="B59" s="49" t="s">
        <v>887</v>
      </c>
      <c r="C59" s="279" t="s">
        <v>299</v>
      </c>
      <c r="G59" s="49"/>
      <c r="N59" s="49"/>
    </row>
    <row r="60" spans="1:14" x14ac:dyDescent="0.25">
      <c r="A60" s="49" t="s">
        <v>1666</v>
      </c>
      <c r="B60" s="49" t="s">
        <v>163</v>
      </c>
      <c r="C60" s="279" t="s">
        <v>299</v>
      </c>
      <c r="G60" s="49"/>
      <c r="N60" s="49"/>
    </row>
    <row r="61" spans="1:14" x14ac:dyDescent="0.25">
      <c r="A61" s="49" t="s">
        <v>1667</v>
      </c>
      <c r="B61" s="49" t="s">
        <v>890</v>
      </c>
      <c r="C61" s="279" t="s">
        <v>299</v>
      </c>
      <c r="G61" s="49"/>
      <c r="N61" s="49"/>
    </row>
    <row r="62" spans="1:14" x14ac:dyDescent="0.25">
      <c r="A62" s="49" t="s">
        <v>1668</v>
      </c>
      <c r="B62" s="49" t="s">
        <v>892</v>
      </c>
      <c r="C62" s="279" t="s">
        <v>299</v>
      </c>
      <c r="G62" s="49"/>
      <c r="N62" s="49"/>
    </row>
    <row r="63" spans="1:14" x14ac:dyDescent="0.25">
      <c r="A63" s="49" t="s">
        <v>1669</v>
      </c>
      <c r="B63" s="49" t="s">
        <v>894</v>
      </c>
      <c r="C63" s="279" t="s">
        <v>299</v>
      </c>
      <c r="G63" s="49"/>
      <c r="N63" s="49"/>
    </row>
    <row r="64" spans="1:14" x14ac:dyDescent="0.25">
      <c r="A64" s="49" t="s">
        <v>1670</v>
      </c>
      <c r="B64" s="49" t="s">
        <v>896</v>
      </c>
      <c r="C64" s="279" t="s">
        <v>299</v>
      </c>
      <c r="G64" s="49"/>
      <c r="N64" s="49"/>
    </row>
    <row r="65" spans="1:14" x14ac:dyDescent="0.25">
      <c r="A65" s="49" t="s">
        <v>1671</v>
      </c>
      <c r="B65" s="49" t="s">
        <v>898</v>
      </c>
      <c r="C65" s="279" t="s">
        <v>299</v>
      </c>
      <c r="G65" s="49"/>
      <c r="N65" s="49"/>
    </row>
    <row r="66" spans="1:14" x14ac:dyDescent="0.25">
      <c r="A66" s="49" t="s">
        <v>1672</v>
      </c>
      <c r="B66" s="49" t="s">
        <v>900</v>
      </c>
      <c r="C66" s="279" t="s">
        <v>299</v>
      </c>
      <c r="G66" s="49"/>
      <c r="N66" s="49"/>
    </row>
    <row r="67" spans="1:14" x14ac:dyDescent="0.25">
      <c r="A67" s="49" t="s">
        <v>1673</v>
      </c>
      <c r="B67" s="49" t="s">
        <v>902</v>
      </c>
      <c r="C67" s="279" t="s">
        <v>299</v>
      </c>
      <c r="G67" s="49"/>
      <c r="N67" s="49"/>
    </row>
    <row r="68" spans="1:14" x14ac:dyDescent="0.25">
      <c r="A68" s="49" t="s">
        <v>1674</v>
      </c>
      <c r="B68" s="49" t="s">
        <v>904</v>
      </c>
      <c r="C68" s="279" t="s">
        <v>299</v>
      </c>
      <c r="G68" s="49"/>
      <c r="N68" s="49"/>
    </row>
    <row r="69" spans="1:14" x14ac:dyDescent="0.25">
      <c r="A69" s="49" t="s">
        <v>1675</v>
      </c>
      <c r="B69" s="49" t="s">
        <v>906</v>
      </c>
      <c r="C69" s="279" t="s">
        <v>299</v>
      </c>
      <c r="G69" s="49"/>
      <c r="N69" s="49"/>
    </row>
    <row r="70" spans="1:14" x14ac:dyDescent="0.25">
      <c r="A70" s="49" t="s">
        <v>1676</v>
      </c>
      <c r="B70" s="49" t="s">
        <v>908</v>
      </c>
      <c r="C70" s="279" t="s">
        <v>299</v>
      </c>
      <c r="G70" s="49"/>
      <c r="N70" s="49"/>
    </row>
    <row r="71" spans="1:14" x14ac:dyDescent="0.25">
      <c r="A71" s="49" t="s">
        <v>1677</v>
      </c>
      <c r="B71" s="49" t="s">
        <v>910</v>
      </c>
      <c r="C71" s="279" t="s">
        <v>299</v>
      </c>
      <c r="G71" s="49"/>
      <c r="N71" s="49"/>
    </row>
    <row r="72" spans="1:14" x14ac:dyDescent="0.25">
      <c r="A72" s="49" t="s">
        <v>1678</v>
      </c>
      <c r="B72" s="49" t="s">
        <v>912</v>
      </c>
      <c r="C72" s="279" t="s">
        <v>299</v>
      </c>
      <c r="G72" s="49"/>
      <c r="N72" s="49"/>
    </row>
    <row r="73" spans="1:14" x14ac:dyDescent="0.25">
      <c r="A73" s="49" t="s">
        <v>1679</v>
      </c>
      <c r="B73" s="49" t="s">
        <v>914</v>
      </c>
      <c r="C73" s="279" t="s">
        <v>299</v>
      </c>
      <c r="G73" s="49"/>
      <c r="N73" s="49"/>
    </row>
    <row r="74" spans="1:14" x14ac:dyDescent="0.25">
      <c r="A74" s="49" t="s">
        <v>1680</v>
      </c>
      <c r="B74" s="49" t="s">
        <v>916</v>
      </c>
      <c r="C74" s="279" t="s">
        <v>299</v>
      </c>
      <c r="G74" s="49"/>
      <c r="N74" s="49"/>
    </row>
    <row r="75" spans="1:14" x14ac:dyDescent="0.25">
      <c r="A75" s="49" t="s">
        <v>1681</v>
      </c>
      <c r="B75" s="49" t="s">
        <v>918</v>
      </c>
      <c r="C75" s="279" t="s">
        <v>299</v>
      </c>
      <c r="G75" s="49"/>
      <c r="N75" s="49"/>
    </row>
    <row r="76" spans="1:14" x14ac:dyDescent="0.25">
      <c r="A76" s="49" t="s">
        <v>1682</v>
      </c>
      <c r="B76" s="49" t="s">
        <v>920</v>
      </c>
      <c r="C76" s="279" t="s">
        <v>299</v>
      </c>
      <c r="G76" s="49"/>
      <c r="N76" s="49"/>
    </row>
    <row r="77" spans="1:14" x14ac:dyDescent="0.25">
      <c r="A77" s="49" t="s">
        <v>1683</v>
      </c>
      <c r="B77" s="78" t="s">
        <v>571</v>
      </c>
      <c r="C77" s="279">
        <f>SUM(C78:C80)</f>
        <v>0</v>
      </c>
      <c r="G77" s="49"/>
      <c r="I77" s="55"/>
      <c r="N77" s="49"/>
    </row>
    <row r="78" spans="1:14" x14ac:dyDescent="0.25">
      <c r="A78" s="49" t="s">
        <v>1684</v>
      </c>
      <c r="B78" s="49" t="s">
        <v>923</v>
      </c>
      <c r="C78" s="279" t="s">
        <v>299</v>
      </c>
      <c r="G78" s="49"/>
      <c r="N78" s="49"/>
    </row>
    <row r="79" spans="1:14" x14ac:dyDescent="0.25">
      <c r="A79" s="49" t="s">
        <v>1685</v>
      </c>
      <c r="B79" s="49" t="s">
        <v>925</v>
      </c>
      <c r="C79" s="279" t="s">
        <v>299</v>
      </c>
      <c r="G79" s="49"/>
      <c r="N79" s="49"/>
    </row>
    <row r="80" spans="1:14" x14ac:dyDescent="0.25">
      <c r="A80" s="49" t="s">
        <v>1686</v>
      </c>
      <c r="B80" s="49" t="s">
        <v>927</v>
      </c>
      <c r="C80" s="279" t="s">
        <v>299</v>
      </c>
      <c r="G80" s="49"/>
      <c r="N80" s="49"/>
    </row>
    <row r="81" spans="1:14" x14ac:dyDescent="0.25">
      <c r="A81" s="49" t="s">
        <v>1687</v>
      </c>
      <c r="B81" s="78" t="s">
        <v>370</v>
      </c>
      <c r="C81" s="279">
        <f>SUM(C82:C92)</f>
        <v>0</v>
      </c>
      <c r="G81" s="49"/>
      <c r="I81" s="55"/>
      <c r="N81" s="49"/>
    </row>
    <row r="82" spans="1:14" x14ac:dyDescent="0.25">
      <c r="A82" s="49" t="s">
        <v>1688</v>
      </c>
      <c r="B82" s="60" t="s">
        <v>573</v>
      </c>
      <c r="C82" s="279" t="s">
        <v>299</v>
      </c>
      <c r="G82" s="49"/>
      <c r="I82" s="60"/>
      <c r="N82" s="49"/>
    </row>
    <row r="83" spans="1:14" x14ac:dyDescent="0.25">
      <c r="A83" s="49" t="s">
        <v>1689</v>
      </c>
      <c r="B83" s="49" t="s">
        <v>931</v>
      </c>
      <c r="C83" s="279" t="s">
        <v>299</v>
      </c>
      <c r="G83" s="49"/>
      <c r="I83" s="60"/>
      <c r="N83" s="49"/>
    </row>
    <row r="84" spans="1:14" x14ac:dyDescent="0.25">
      <c r="A84" s="49" t="s">
        <v>1690</v>
      </c>
      <c r="B84" s="60" t="s">
        <v>575</v>
      </c>
      <c r="C84" s="279" t="s">
        <v>299</v>
      </c>
      <c r="G84" s="49"/>
      <c r="I84" s="60"/>
      <c r="N84" s="49"/>
    </row>
    <row r="85" spans="1:14" x14ac:dyDescent="0.25">
      <c r="A85" s="49" t="s">
        <v>1691</v>
      </c>
      <c r="B85" s="60" t="s">
        <v>577</v>
      </c>
      <c r="C85" s="279" t="s">
        <v>299</v>
      </c>
      <c r="G85" s="49"/>
      <c r="I85" s="60"/>
      <c r="N85" s="49"/>
    </row>
    <row r="86" spans="1:14" x14ac:dyDescent="0.25">
      <c r="A86" s="49" t="s">
        <v>1692</v>
      </c>
      <c r="B86" s="60" t="s">
        <v>579</v>
      </c>
      <c r="C86" s="279" t="s">
        <v>299</v>
      </c>
      <c r="G86" s="49"/>
      <c r="I86" s="60"/>
      <c r="N86" s="49"/>
    </row>
    <row r="87" spans="1:14" x14ac:dyDescent="0.25">
      <c r="A87" s="49" t="s">
        <v>1693</v>
      </c>
      <c r="B87" s="60" t="s">
        <v>581</v>
      </c>
      <c r="C87" s="279" t="s">
        <v>299</v>
      </c>
      <c r="G87" s="49"/>
      <c r="I87" s="60"/>
      <c r="N87" s="49"/>
    </row>
    <row r="88" spans="1:14" x14ac:dyDescent="0.25">
      <c r="A88" s="49" t="s">
        <v>1694</v>
      </c>
      <c r="B88" s="60" t="s">
        <v>583</v>
      </c>
      <c r="C88" s="279" t="s">
        <v>299</v>
      </c>
      <c r="G88" s="49"/>
      <c r="I88" s="60"/>
      <c r="N88" s="49"/>
    </row>
    <row r="89" spans="1:14" x14ac:dyDescent="0.25">
      <c r="A89" s="49" t="s">
        <v>1695</v>
      </c>
      <c r="B89" s="60" t="s">
        <v>585</v>
      </c>
      <c r="C89" s="279" t="s">
        <v>299</v>
      </c>
      <c r="G89" s="49"/>
      <c r="I89" s="60"/>
      <c r="N89" s="49"/>
    </row>
    <row r="90" spans="1:14" x14ac:dyDescent="0.25">
      <c r="A90" s="49" t="s">
        <v>1696</v>
      </c>
      <c r="B90" s="60" t="s">
        <v>587</v>
      </c>
      <c r="C90" s="279" t="s">
        <v>299</v>
      </c>
      <c r="G90" s="49"/>
      <c r="I90" s="60"/>
      <c r="N90" s="49"/>
    </row>
    <row r="91" spans="1:14" x14ac:dyDescent="0.25">
      <c r="A91" s="49" t="s">
        <v>1697</v>
      </c>
      <c r="B91" s="60" t="s">
        <v>589</v>
      </c>
      <c r="C91" s="279" t="s">
        <v>299</v>
      </c>
      <c r="G91" s="49"/>
      <c r="I91" s="60"/>
      <c r="N91" s="49"/>
    </row>
    <row r="92" spans="1:14" x14ac:dyDescent="0.25">
      <c r="A92" s="49" t="s">
        <v>1698</v>
      </c>
      <c r="B92" s="60" t="s">
        <v>370</v>
      </c>
      <c r="C92" s="279" t="s">
        <v>299</v>
      </c>
      <c r="G92" s="49"/>
      <c r="I92" s="60"/>
      <c r="N92" s="49"/>
    </row>
    <row r="93" spans="1:14" outlineLevel="1" x14ac:dyDescent="0.25">
      <c r="A93" s="49" t="s">
        <v>1699</v>
      </c>
      <c r="B93" s="72" t="s">
        <v>374</v>
      </c>
      <c r="C93" s="279"/>
      <c r="G93" s="49"/>
      <c r="I93" s="60"/>
      <c r="N93" s="49"/>
    </row>
    <row r="94" spans="1:14" outlineLevel="1" x14ac:dyDescent="0.25">
      <c r="A94" s="49" t="s">
        <v>1700</v>
      </c>
      <c r="B94" s="72" t="s">
        <v>374</v>
      </c>
      <c r="C94" s="279"/>
      <c r="G94" s="49"/>
      <c r="I94" s="60"/>
      <c r="N94" s="49"/>
    </row>
    <row r="95" spans="1:14" outlineLevel="1" x14ac:dyDescent="0.25">
      <c r="A95" s="49" t="s">
        <v>1701</v>
      </c>
      <c r="B95" s="72" t="s">
        <v>374</v>
      </c>
      <c r="C95" s="279"/>
      <c r="G95" s="49"/>
      <c r="I95" s="60"/>
      <c r="N95" s="49"/>
    </row>
    <row r="96" spans="1:14" outlineLevel="1" x14ac:dyDescent="0.25">
      <c r="A96" s="49" t="s">
        <v>1702</v>
      </c>
      <c r="B96" s="72" t="s">
        <v>374</v>
      </c>
      <c r="C96" s="279"/>
      <c r="G96" s="49"/>
      <c r="I96" s="60"/>
      <c r="N96" s="49"/>
    </row>
    <row r="97" spans="1:14" outlineLevel="1" x14ac:dyDescent="0.25">
      <c r="A97" s="49" t="s">
        <v>1703</v>
      </c>
      <c r="B97" s="72" t="s">
        <v>374</v>
      </c>
      <c r="C97" s="279"/>
      <c r="G97" s="49"/>
      <c r="I97" s="60"/>
      <c r="N97" s="49"/>
    </row>
    <row r="98" spans="1:14" outlineLevel="1" x14ac:dyDescent="0.25">
      <c r="A98" s="49" t="s">
        <v>1704</v>
      </c>
      <c r="B98" s="72" t="s">
        <v>374</v>
      </c>
      <c r="C98" s="279"/>
      <c r="G98" s="49"/>
      <c r="I98" s="60"/>
      <c r="N98" s="49"/>
    </row>
    <row r="99" spans="1:14" outlineLevel="1" x14ac:dyDescent="0.25">
      <c r="A99" s="49" t="s">
        <v>1705</v>
      </c>
      <c r="B99" s="72" t="s">
        <v>374</v>
      </c>
      <c r="C99" s="279"/>
      <c r="G99" s="49"/>
      <c r="I99" s="60"/>
      <c r="N99" s="49"/>
    </row>
    <row r="100" spans="1:14" outlineLevel="1" x14ac:dyDescent="0.25">
      <c r="A100" s="49" t="s">
        <v>1706</v>
      </c>
      <c r="B100" s="72" t="s">
        <v>374</v>
      </c>
      <c r="C100" s="279"/>
      <c r="G100" s="49"/>
      <c r="I100" s="60"/>
      <c r="N100" s="49"/>
    </row>
    <row r="101" spans="1:14" outlineLevel="1" x14ac:dyDescent="0.25">
      <c r="A101" s="49" t="s">
        <v>1707</v>
      </c>
      <c r="B101" s="72" t="s">
        <v>374</v>
      </c>
      <c r="C101" s="279"/>
      <c r="G101" s="49"/>
      <c r="I101" s="60"/>
      <c r="N101" s="49"/>
    </row>
    <row r="102" spans="1:14" outlineLevel="1" x14ac:dyDescent="0.25">
      <c r="A102" s="49" t="s">
        <v>1708</v>
      </c>
      <c r="B102" s="72" t="s">
        <v>374</v>
      </c>
      <c r="C102" s="279"/>
      <c r="G102" s="49"/>
      <c r="I102" s="60"/>
      <c r="N102" s="49"/>
    </row>
    <row r="103" spans="1:14" ht="15" customHeight="1" x14ac:dyDescent="0.25">
      <c r="A103" s="62"/>
      <c r="B103" s="282" t="s">
        <v>951</v>
      </c>
      <c r="C103" s="283" t="s">
        <v>1623</v>
      </c>
      <c r="D103" s="62"/>
      <c r="E103" s="64"/>
      <c r="F103" s="62"/>
      <c r="G103" s="65"/>
      <c r="I103" s="79"/>
      <c r="J103" s="58"/>
      <c r="K103" s="58"/>
      <c r="L103" s="55"/>
      <c r="M103" s="58"/>
      <c r="N103" s="74"/>
    </row>
    <row r="104" spans="1:14" x14ac:dyDescent="0.25">
      <c r="A104" s="49" t="s">
        <v>1709</v>
      </c>
      <c r="B104" s="60" t="s">
        <v>985</v>
      </c>
      <c r="C104" s="279" t="s">
        <v>299</v>
      </c>
      <c r="G104" s="49"/>
      <c r="I104" s="60"/>
      <c r="N104" s="49"/>
    </row>
    <row r="105" spans="1:14" x14ac:dyDescent="0.25">
      <c r="A105" s="49" t="s">
        <v>1710</v>
      </c>
      <c r="B105" s="60" t="s">
        <v>985</v>
      </c>
      <c r="C105" s="279" t="s">
        <v>299</v>
      </c>
      <c r="G105" s="49"/>
      <c r="I105" s="60"/>
      <c r="N105" s="49"/>
    </row>
    <row r="106" spans="1:14" x14ac:dyDescent="0.25">
      <c r="A106" s="49" t="s">
        <v>1711</v>
      </c>
      <c r="B106" s="60" t="s">
        <v>985</v>
      </c>
      <c r="C106" s="279" t="s">
        <v>299</v>
      </c>
      <c r="G106" s="49"/>
      <c r="I106" s="60"/>
      <c r="N106" s="49"/>
    </row>
    <row r="107" spans="1:14" x14ac:dyDescent="0.25">
      <c r="A107" s="49" t="s">
        <v>1712</v>
      </c>
      <c r="B107" s="60" t="s">
        <v>985</v>
      </c>
      <c r="C107" s="279" t="s">
        <v>299</v>
      </c>
      <c r="G107" s="49"/>
      <c r="I107" s="60"/>
      <c r="N107" s="49"/>
    </row>
    <row r="108" spans="1:14" x14ac:dyDescent="0.25">
      <c r="A108" s="49" t="s">
        <v>1713</v>
      </c>
      <c r="B108" s="60" t="s">
        <v>985</v>
      </c>
      <c r="C108" s="279" t="s">
        <v>299</v>
      </c>
      <c r="G108" s="49"/>
      <c r="I108" s="60"/>
      <c r="N108" s="49"/>
    </row>
    <row r="109" spans="1:14" x14ac:dyDescent="0.25">
      <c r="A109" s="49" t="s">
        <v>1714</v>
      </c>
      <c r="B109" s="60" t="s">
        <v>985</v>
      </c>
      <c r="C109" s="279" t="s">
        <v>299</v>
      </c>
      <c r="G109" s="49"/>
      <c r="I109" s="60"/>
      <c r="N109" s="49"/>
    </row>
    <row r="110" spans="1:14" x14ac:dyDescent="0.25">
      <c r="A110" s="49" t="s">
        <v>1715</v>
      </c>
      <c r="B110" s="60" t="s">
        <v>985</v>
      </c>
      <c r="C110" s="279" t="s">
        <v>299</v>
      </c>
      <c r="G110" s="49"/>
      <c r="I110" s="60"/>
      <c r="N110" s="49"/>
    </row>
    <row r="111" spans="1:14" x14ac:dyDescent="0.25">
      <c r="A111" s="49" t="s">
        <v>1716</v>
      </c>
      <c r="B111" s="60" t="s">
        <v>985</v>
      </c>
      <c r="C111" s="279" t="s">
        <v>299</v>
      </c>
      <c r="G111" s="49"/>
      <c r="I111" s="60"/>
      <c r="N111" s="49"/>
    </row>
    <row r="112" spans="1:14" x14ac:dyDescent="0.25">
      <c r="A112" s="49" t="s">
        <v>1717</v>
      </c>
      <c r="B112" s="60" t="s">
        <v>985</v>
      </c>
      <c r="C112" s="279" t="s">
        <v>299</v>
      </c>
      <c r="G112" s="49"/>
      <c r="I112" s="60"/>
      <c r="N112" s="49"/>
    </row>
    <row r="113" spans="1:14" x14ac:dyDescent="0.25">
      <c r="A113" s="49" t="s">
        <v>1718</v>
      </c>
      <c r="B113" s="60" t="s">
        <v>985</v>
      </c>
      <c r="C113" s="279" t="s">
        <v>299</v>
      </c>
      <c r="G113" s="49"/>
      <c r="I113" s="60"/>
      <c r="N113" s="49"/>
    </row>
    <row r="114" spans="1:14" x14ac:dyDescent="0.25">
      <c r="A114" s="49" t="s">
        <v>1719</v>
      </c>
      <c r="B114" s="60" t="s">
        <v>985</v>
      </c>
      <c r="C114" s="279" t="s">
        <v>299</v>
      </c>
      <c r="G114" s="49"/>
      <c r="I114" s="60"/>
      <c r="N114" s="49"/>
    </row>
    <row r="115" spans="1:14" x14ac:dyDescent="0.25">
      <c r="A115" s="49" t="s">
        <v>1720</v>
      </c>
      <c r="B115" s="60" t="s">
        <v>985</v>
      </c>
      <c r="C115" s="279" t="s">
        <v>299</v>
      </c>
      <c r="G115" s="49"/>
      <c r="I115" s="60"/>
      <c r="N115" s="49"/>
    </row>
    <row r="116" spans="1:14" x14ac:dyDescent="0.25">
      <c r="A116" s="49" t="s">
        <v>1721</v>
      </c>
      <c r="B116" s="60" t="s">
        <v>985</v>
      </c>
      <c r="C116" s="279" t="s">
        <v>299</v>
      </c>
      <c r="G116" s="49"/>
      <c r="I116" s="60"/>
      <c r="N116" s="49"/>
    </row>
    <row r="117" spans="1:14" x14ac:dyDescent="0.25">
      <c r="A117" s="49" t="s">
        <v>1722</v>
      </c>
      <c r="B117" s="60" t="s">
        <v>985</v>
      </c>
      <c r="C117" s="279" t="s">
        <v>299</v>
      </c>
      <c r="G117" s="49"/>
      <c r="I117" s="60"/>
      <c r="N117" s="49"/>
    </row>
    <row r="118" spans="1:14" x14ac:dyDescent="0.25">
      <c r="A118" s="49" t="s">
        <v>1723</v>
      </c>
      <c r="B118" s="60" t="s">
        <v>985</v>
      </c>
      <c r="C118" s="279" t="s">
        <v>299</v>
      </c>
      <c r="G118" s="49"/>
      <c r="I118" s="60"/>
      <c r="N118" s="49"/>
    </row>
    <row r="119" spans="1:14" x14ac:dyDescent="0.25">
      <c r="A119" s="49" t="s">
        <v>1724</v>
      </c>
      <c r="B119" s="60" t="s">
        <v>985</v>
      </c>
      <c r="C119" s="279" t="s">
        <v>299</v>
      </c>
      <c r="G119" s="49"/>
      <c r="I119" s="60"/>
      <c r="N119" s="49"/>
    </row>
    <row r="120" spans="1:14" x14ac:dyDescent="0.25">
      <c r="A120" s="49" t="s">
        <v>1725</v>
      </c>
      <c r="B120" s="60" t="s">
        <v>985</v>
      </c>
      <c r="C120" s="279" t="s">
        <v>299</v>
      </c>
      <c r="G120" s="49"/>
      <c r="I120" s="60"/>
      <c r="N120" s="49"/>
    </row>
    <row r="121" spans="1:14" x14ac:dyDescent="0.25">
      <c r="A121" s="49" t="s">
        <v>1726</v>
      </c>
      <c r="B121" s="60" t="s">
        <v>985</v>
      </c>
      <c r="C121" s="279" t="s">
        <v>299</v>
      </c>
      <c r="G121" s="49"/>
      <c r="I121" s="60"/>
      <c r="N121" s="49"/>
    </row>
    <row r="122" spans="1:14" x14ac:dyDescent="0.25">
      <c r="A122" s="49" t="s">
        <v>1727</v>
      </c>
      <c r="B122" s="60" t="s">
        <v>985</v>
      </c>
      <c r="C122" s="279" t="s">
        <v>299</v>
      </c>
      <c r="G122" s="49"/>
      <c r="I122" s="60"/>
      <c r="N122" s="49"/>
    </row>
    <row r="123" spans="1:14" x14ac:dyDescent="0.25">
      <c r="A123" s="49" t="s">
        <v>1728</v>
      </c>
      <c r="B123" s="60" t="s">
        <v>985</v>
      </c>
      <c r="C123" s="279" t="s">
        <v>299</v>
      </c>
      <c r="G123" s="49"/>
      <c r="I123" s="60"/>
      <c r="N123" s="49"/>
    </row>
    <row r="124" spans="1:14" x14ac:dyDescent="0.25">
      <c r="A124" s="49" t="s">
        <v>1729</v>
      </c>
      <c r="B124" s="60" t="s">
        <v>985</v>
      </c>
      <c r="C124" s="279" t="s">
        <v>299</v>
      </c>
      <c r="G124" s="49"/>
      <c r="I124" s="60"/>
      <c r="N124" s="49"/>
    </row>
    <row r="125" spans="1:14" x14ac:dyDescent="0.25">
      <c r="A125" s="49" t="s">
        <v>1730</v>
      </c>
      <c r="B125" s="60" t="s">
        <v>985</v>
      </c>
      <c r="C125" s="279" t="s">
        <v>299</v>
      </c>
      <c r="G125" s="49"/>
      <c r="I125" s="60"/>
      <c r="N125" s="49"/>
    </row>
    <row r="126" spans="1:14" x14ac:dyDescent="0.25">
      <c r="A126" s="49" t="s">
        <v>1731</v>
      </c>
      <c r="B126" s="60" t="s">
        <v>985</v>
      </c>
      <c r="C126" s="279" t="s">
        <v>299</v>
      </c>
      <c r="G126" s="49"/>
      <c r="I126" s="60"/>
      <c r="N126" s="49"/>
    </row>
    <row r="127" spans="1:14" x14ac:dyDescent="0.25">
      <c r="A127" s="49" t="s">
        <v>1732</v>
      </c>
      <c r="B127" s="60" t="s">
        <v>985</v>
      </c>
      <c r="C127" s="279" t="s">
        <v>299</v>
      </c>
      <c r="G127" s="49"/>
      <c r="I127" s="60"/>
      <c r="N127" s="49"/>
    </row>
    <row r="128" spans="1:14" x14ac:dyDescent="0.25">
      <c r="A128" s="49" t="s">
        <v>1733</v>
      </c>
      <c r="B128" s="60" t="s">
        <v>985</v>
      </c>
      <c r="C128" s="49" t="s">
        <v>299</v>
      </c>
      <c r="G128" s="49"/>
      <c r="I128" s="60"/>
      <c r="N128" s="49"/>
    </row>
    <row r="129" spans="1:14" x14ac:dyDescent="0.25">
      <c r="A129" s="62"/>
      <c r="B129" s="63" t="s">
        <v>1019</v>
      </c>
      <c r="C129" s="62" t="s">
        <v>1623</v>
      </c>
      <c r="D129" s="62"/>
      <c r="E129" s="62"/>
      <c r="F129" s="65"/>
      <c r="G129" s="65"/>
      <c r="I129" s="79"/>
      <c r="J129" s="58"/>
      <c r="K129" s="58"/>
      <c r="L129" s="58"/>
      <c r="M129" s="74"/>
      <c r="N129" s="74"/>
    </row>
    <row r="130" spans="1:14" x14ac:dyDescent="0.25">
      <c r="A130" s="49" t="s">
        <v>1734</v>
      </c>
      <c r="B130" s="49" t="s">
        <v>1021</v>
      </c>
      <c r="C130" s="279" t="s">
        <v>299</v>
      </c>
    </row>
    <row r="131" spans="1:14" x14ac:dyDescent="0.25">
      <c r="A131" s="49" t="s">
        <v>1735</v>
      </c>
      <c r="B131" s="49" t="s">
        <v>1023</v>
      </c>
      <c r="C131" s="279" t="s">
        <v>299</v>
      </c>
    </row>
    <row r="132" spans="1:14" x14ac:dyDescent="0.25">
      <c r="A132" s="49" t="s">
        <v>1736</v>
      </c>
      <c r="B132" s="49" t="s">
        <v>370</v>
      </c>
      <c r="C132" s="279" t="s">
        <v>299</v>
      </c>
    </row>
    <row r="133" spans="1:14" outlineLevel="1" x14ac:dyDescent="0.25">
      <c r="A133" s="49" t="s">
        <v>1737</v>
      </c>
      <c r="C133" s="279"/>
    </row>
    <row r="134" spans="1:14" outlineLevel="1" x14ac:dyDescent="0.25">
      <c r="A134" s="49" t="s">
        <v>1738</v>
      </c>
      <c r="C134" s="279"/>
    </row>
    <row r="135" spans="1:14" outlineLevel="1" x14ac:dyDescent="0.25">
      <c r="A135" s="49" t="s">
        <v>1739</v>
      </c>
      <c r="C135" s="279"/>
    </row>
    <row r="136" spans="1:14" outlineLevel="1" x14ac:dyDescent="0.25">
      <c r="A136" s="49" t="s">
        <v>1740</v>
      </c>
      <c r="C136" s="279"/>
    </row>
    <row r="137" spans="1:14" x14ac:dyDescent="0.25">
      <c r="A137" s="62"/>
      <c r="B137" s="63" t="s">
        <v>1031</v>
      </c>
      <c r="C137" s="62" t="s">
        <v>1623</v>
      </c>
      <c r="D137" s="62"/>
      <c r="E137" s="62"/>
      <c r="F137" s="65"/>
      <c r="G137" s="65"/>
      <c r="I137" s="79"/>
      <c r="J137" s="58"/>
      <c r="K137" s="58"/>
      <c r="L137" s="58"/>
      <c r="M137" s="74"/>
      <c r="N137" s="74"/>
    </row>
    <row r="138" spans="1:14" x14ac:dyDescent="0.25">
      <c r="A138" s="49" t="s">
        <v>1741</v>
      </c>
      <c r="B138" s="49" t="s">
        <v>1033</v>
      </c>
      <c r="C138" s="279" t="s">
        <v>299</v>
      </c>
      <c r="D138" s="81"/>
      <c r="E138" s="81"/>
      <c r="F138" s="117"/>
      <c r="G138" s="68"/>
      <c r="K138" s="81"/>
      <c r="L138" s="81"/>
      <c r="M138" s="117"/>
      <c r="N138" s="68"/>
    </row>
    <row r="139" spans="1:14" x14ac:dyDescent="0.25">
      <c r="A139" s="49" t="s">
        <v>1742</v>
      </c>
      <c r="B139" s="49" t="s">
        <v>1035</v>
      </c>
      <c r="C139" s="279" t="s">
        <v>299</v>
      </c>
      <c r="D139" s="81"/>
      <c r="E139" s="81"/>
      <c r="F139" s="117"/>
      <c r="G139" s="68"/>
      <c r="K139" s="81"/>
      <c r="L139" s="81"/>
      <c r="M139" s="117"/>
      <c r="N139" s="68"/>
    </row>
    <row r="140" spans="1:14" x14ac:dyDescent="0.25">
      <c r="A140" s="49" t="s">
        <v>1743</v>
      </c>
      <c r="B140" s="49" t="s">
        <v>370</v>
      </c>
      <c r="C140" s="279" t="s">
        <v>299</v>
      </c>
      <c r="D140" s="81"/>
      <c r="E140" s="81"/>
      <c r="F140" s="117"/>
      <c r="G140" s="68"/>
      <c r="K140" s="81"/>
      <c r="L140" s="81"/>
      <c r="M140" s="117"/>
      <c r="N140" s="68"/>
    </row>
    <row r="141" spans="1:14" outlineLevel="1" x14ac:dyDescent="0.25">
      <c r="A141" s="49" t="s">
        <v>1744</v>
      </c>
      <c r="C141" s="279"/>
      <c r="D141" s="81"/>
      <c r="E141" s="81"/>
      <c r="F141" s="117"/>
      <c r="G141" s="68"/>
      <c r="K141" s="81"/>
      <c r="L141" s="81"/>
      <c r="M141" s="117"/>
      <c r="N141" s="68"/>
    </row>
    <row r="142" spans="1:14" outlineLevel="1" x14ac:dyDescent="0.25">
      <c r="A142" s="49" t="s">
        <v>1745</v>
      </c>
      <c r="C142" s="279"/>
      <c r="D142" s="81"/>
      <c r="E142" s="81"/>
      <c r="F142" s="117"/>
      <c r="G142" s="68"/>
      <c r="K142" s="81"/>
      <c r="L142" s="81"/>
      <c r="M142" s="117"/>
      <c r="N142" s="68"/>
    </row>
    <row r="143" spans="1:14" outlineLevel="1" x14ac:dyDescent="0.25">
      <c r="A143" s="49" t="s">
        <v>1746</v>
      </c>
      <c r="C143" s="279"/>
      <c r="D143" s="81"/>
      <c r="E143" s="81"/>
      <c r="F143" s="117"/>
      <c r="G143" s="68"/>
      <c r="K143" s="81"/>
      <c r="L143" s="81"/>
      <c r="M143" s="117"/>
      <c r="N143" s="68"/>
    </row>
    <row r="144" spans="1:14" outlineLevel="1" x14ac:dyDescent="0.25">
      <c r="A144" s="49" t="s">
        <v>1747</v>
      </c>
      <c r="C144" s="279"/>
      <c r="D144" s="81"/>
      <c r="E144" s="81"/>
      <c r="F144" s="117"/>
      <c r="G144" s="68"/>
      <c r="K144" s="81"/>
      <c r="L144" s="81"/>
      <c r="M144" s="117"/>
      <c r="N144" s="68"/>
    </row>
    <row r="145" spans="1:14" outlineLevel="1" x14ac:dyDescent="0.25">
      <c r="A145" s="49" t="s">
        <v>1748</v>
      </c>
      <c r="C145" s="279"/>
      <c r="D145" s="81"/>
      <c r="E145" s="81"/>
      <c r="F145" s="117"/>
      <c r="G145" s="68"/>
      <c r="K145" s="81"/>
      <c r="L145" s="81"/>
      <c r="M145" s="117"/>
      <c r="N145" s="68"/>
    </row>
    <row r="146" spans="1:14" outlineLevel="1" x14ac:dyDescent="0.25">
      <c r="A146" s="49" t="s">
        <v>1749</v>
      </c>
      <c r="C146" s="279"/>
      <c r="D146" s="81"/>
      <c r="E146" s="81"/>
      <c r="F146" s="117"/>
      <c r="G146" s="68"/>
      <c r="K146" s="81"/>
      <c r="L146" s="81"/>
      <c r="M146" s="117"/>
      <c r="N146" s="68"/>
    </row>
    <row r="147" spans="1:14" x14ac:dyDescent="0.25">
      <c r="A147" s="62"/>
      <c r="B147" s="63" t="s">
        <v>1750</v>
      </c>
      <c r="C147" s="62" t="s">
        <v>332</v>
      </c>
      <c r="D147" s="62"/>
      <c r="E147" s="62"/>
      <c r="F147" s="62" t="s">
        <v>1623</v>
      </c>
      <c r="G147" s="65"/>
      <c r="I147" s="79"/>
      <c r="J147" s="58"/>
      <c r="K147" s="58"/>
      <c r="L147" s="58"/>
      <c r="M147" s="58"/>
      <c r="N147" s="74"/>
    </row>
    <row r="148" spans="1:14" x14ac:dyDescent="0.25">
      <c r="A148" s="49" t="s">
        <v>1751</v>
      </c>
      <c r="B148" s="60" t="s">
        <v>1752</v>
      </c>
      <c r="C148" s="266" t="s">
        <v>299</v>
      </c>
      <c r="D148" s="81"/>
      <c r="E148" s="81"/>
      <c r="F148" s="278" t="str">
        <f>IF($C$152=0,"",IF(C148="[for completion]","",C148/$C$152))</f>
        <v/>
      </c>
      <c r="G148" s="68"/>
      <c r="I148" s="60"/>
      <c r="K148" s="81"/>
      <c r="L148" s="81"/>
      <c r="M148" s="69"/>
      <c r="N148" s="68"/>
    </row>
    <row r="149" spans="1:14" x14ac:dyDescent="0.25">
      <c r="A149" s="49" t="s">
        <v>1753</v>
      </c>
      <c r="B149" s="60" t="s">
        <v>1754</v>
      </c>
      <c r="C149" s="266" t="s">
        <v>299</v>
      </c>
      <c r="D149" s="81"/>
      <c r="E149" s="81"/>
      <c r="F149" s="278" t="str">
        <f>IF($C$152=0,"",IF(C149="[for completion]","",C149/$C$152))</f>
        <v/>
      </c>
      <c r="G149" s="68"/>
      <c r="I149" s="60"/>
      <c r="K149" s="81"/>
      <c r="L149" s="81"/>
      <c r="M149" s="69"/>
      <c r="N149" s="68"/>
    </row>
    <row r="150" spans="1:14" x14ac:dyDescent="0.25">
      <c r="A150" s="49" t="s">
        <v>1755</v>
      </c>
      <c r="B150" s="60" t="s">
        <v>1756</v>
      </c>
      <c r="C150" s="266" t="s">
        <v>299</v>
      </c>
      <c r="D150" s="81"/>
      <c r="E150" s="81"/>
      <c r="F150" s="278" t="str">
        <f>IF($C$152=0,"",IF(C150="[for completion]","",C150/$C$152))</f>
        <v/>
      </c>
      <c r="G150" s="68"/>
      <c r="I150" s="60"/>
      <c r="K150" s="81"/>
      <c r="L150" s="81"/>
      <c r="M150" s="69"/>
      <c r="N150" s="68"/>
    </row>
    <row r="151" spans="1:14" ht="15" customHeight="1" x14ac:dyDescent="0.25">
      <c r="A151" s="49" t="s">
        <v>1757</v>
      </c>
      <c r="B151" s="60" t="s">
        <v>1758</v>
      </c>
      <c r="C151" s="266" t="s">
        <v>299</v>
      </c>
      <c r="D151" s="81"/>
      <c r="E151" s="81"/>
      <c r="F151" s="278" t="str">
        <f>IF($C$152=0,"",IF(C151="[for completion]","",C151/$C$152))</f>
        <v/>
      </c>
      <c r="G151" s="68"/>
      <c r="I151" s="60"/>
      <c r="K151" s="81"/>
      <c r="L151" s="81"/>
      <c r="M151" s="69"/>
      <c r="N151" s="68"/>
    </row>
    <row r="152" spans="1:14" ht="15" customHeight="1" x14ac:dyDescent="0.25">
      <c r="A152" s="49" t="s">
        <v>1759</v>
      </c>
      <c r="B152" s="70" t="s">
        <v>372</v>
      </c>
      <c r="C152" s="280">
        <f>SUM(C148:C151)</f>
        <v>0</v>
      </c>
      <c r="D152" s="81"/>
      <c r="E152" s="81"/>
      <c r="F152" s="279">
        <f>SUM(F148:F151)</f>
        <v>0</v>
      </c>
      <c r="G152" s="68"/>
      <c r="I152" s="60"/>
      <c r="K152" s="81"/>
      <c r="L152" s="81"/>
      <c r="M152" s="69"/>
      <c r="N152" s="68"/>
    </row>
    <row r="153" spans="1:14" ht="15" customHeight="1" outlineLevel="1" x14ac:dyDescent="0.25">
      <c r="A153" s="49" t="s">
        <v>1760</v>
      </c>
      <c r="B153" s="72" t="s">
        <v>1761</v>
      </c>
      <c r="D153" s="81"/>
      <c r="E153" s="81"/>
      <c r="F153" s="278" t="str">
        <f t="shared" ref="F153:F159" si="2">IF($C$152=0,"",IF(C153="[for completion]","",C153/$C$152))</f>
        <v/>
      </c>
      <c r="G153" s="68"/>
      <c r="I153" s="60"/>
      <c r="K153" s="81"/>
      <c r="L153" s="81"/>
      <c r="M153" s="69"/>
      <c r="N153" s="68"/>
    </row>
    <row r="154" spans="1:14" ht="15" customHeight="1" outlineLevel="1" x14ac:dyDescent="0.25">
      <c r="A154" s="49" t="s">
        <v>1762</v>
      </c>
      <c r="B154" s="72" t="s">
        <v>1763</v>
      </c>
      <c r="D154" s="81"/>
      <c r="E154" s="81"/>
      <c r="F154" s="278" t="str">
        <f t="shared" si="2"/>
        <v/>
      </c>
      <c r="G154" s="68"/>
      <c r="I154" s="60"/>
      <c r="K154" s="81"/>
      <c r="L154" s="81"/>
      <c r="M154" s="69"/>
      <c r="N154" s="68"/>
    </row>
    <row r="155" spans="1:14" ht="15" customHeight="1" outlineLevel="1" x14ac:dyDescent="0.25">
      <c r="A155" s="49" t="s">
        <v>1764</v>
      </c>
      <c r="B155" s="72" t="s">
        <v>1765</v>
      </c>
      <c r="D155" s="81"/>
      <c r="E155" s="81"/>
      <c r="F155" s="278" t="str">
        <f t="shared" si="2"/>
        <v/>
      </c>
      <c r="G155" s="68"/>
      <c r="I155" s="60"/>
      <c r="K155" s="81"/>
      <c r="L155" s="81"/>
      <c r="M155" s="69"/>
      <c r="N155" s="68"/>
    </row>
    <row r="156" spans="1:14" ht="15" customHeight="1" outlineLevel="1" x14ac:dyDescent="0.25">
      <c r="A156" s="49" t="s">
        <v>1766</v>
      </c>
      <c r="B156" s="72" t="s">
        <v>1767</v>
      </c>
      <c r="D156" s="81"/>
      <c r="E156" s="81"/>
      <c r="F156" s="278" t="str">
        <f t="shared" si="2"/>
        <v/>
      </c>
      <c r="G156" s="68"/>
      <c r="I156" s="60"/>
      <c r="K156" s="81"/>
      <c r="L156" s="81"/>
      <c r="M156" s="69"/>
      <c r="N156" s="68"/>
    </row>
    <row r="157" spans="1:14" ht="15" customHeight="1" outlineLevel="1" x14ac:dyDescent="0.25">
      <c r="A157" s="49" t="s">
        <v>1768</v>
      </c>
      <c r="B157" s="72" t="s">
        <v>1769</v>
      </c>
      <c r="D157" s="81"/>
      <c r="E157" s="81"/>
      <c r="F157" s="278" t="str">
        <f t="shared" si="2"/>
        <v/>
      </c>
      <c r="G157" s="68"/>
      <c r="I157" s="60"/>
      <c r="K157" s="81"/>
      <c r="L157" s="81"/>
      <c r="M157" s="69"/>
      <c r="N157" s="68"/>
    </row>
    <row r="158" spans="1:14" ht="15" customHeight="1" outlineLevel="1" x14ac:dyDescent="0.25">
      <c r="A158" s="49" t="s">
        <v>1770</v>
      </c>
      <c r="B158" s="72" t="s">
        <v>1771</v>
      </c>
      <c r="D158" s="81"/>
      <c r="E158" s="81"/>
      <c r="F158" s="278" t="str">
        <f t="shared" si="2"/>
        <v/>
      </c>
      <c r="G158" s="68"/>
      <c r="I158" s="60"/>
      <c r="K158" s="81"/>
      <c r="L158" s="81"/>
      <c r="M158" s="69"/>
      <c r="N158" s="68"/>
    </row>
    <row r="159" spans="1:14" ht="15" customHeight="1" outlineLevel="1" x14ac:dyDescent="0.25">
      <c r="A159" s="49" t="s">
        <v>1772</v>
      </c>
      <c r="B159" s="72" t="s">
        <v>1773</v>
      </c>
      <c r="D159" s="81"/>
      <c r="E159" s="81"/>
      <c r="F159" s="278" t="str">
        <f t="shared" si="2"/>
        <v/>
      </c>
      <c r="G159" s="68"/>
      <c r="I159" s="60"/>
      <c r="K159" s="81"/>
      <c r="L159" s="81"/>
      <c r="M159" s="69"/>
      <c r="N159" s="68"/>
    </row>
    <row r="160" spans="1:14" ht="15" customHeight="1" outlineLevel="1" x14ac:dyDescent="0.25">
      <c r="A160" s="49" t="s">
        <v>1774</v>
      </c>
      <c r="B160" s="72"/>
      <c r="D160" s="81"/>
      <c r="E160" s="81"/>
      <c r="F160" s="69"/>
      <c r="G160" s="68"/>
      <c r="I160" s="60"/>
      <c r="K160" s="81"/>
      <c r="L160" s="81"/>
      <c r="M160" s="69"/>
      <c r="N160" s="68"/>
    </row>
    <row r="161" spans="1:14" ht="15" customHeight="1" outlineLevel="1" x14ac:dyDescent="0.25">
      <c r="A161" s="49" t="s">
        <v>1775</v>
      </c>
      <c r="B161" s="72"/>
      <c r="D161" s="81"/>
      <c r="E161" s="81"/>
      <c r="F161" s="69"/>
      <c r="G161" s="68"/>
      <c r="I161" s="60"/>
      <c r="K161" s="81"/>
      <c r="L161" s="81"/>
      <c r="M161" s="69"/>
      <c r="N161" s="68"/>
    </row>
    <row r="162" spans="1:14" ht="15" customHeight="1" outlineLevel="1" x14ac:dyDescent="0.25">
      <c r="A162" s="49" t="s">
        <v>1776</v>
      </c>
      <c r="B162" s="72"/>
      <c r="D162" s="81"/>
      <c r="E162" s="81"/>
      <c r="F162" s="69"/>
      <c r="G162" s="68"/>
      <c r="I162" s="60"/>
      <c r="K162" s="81"/>
      <c r="L162" s="81"/>
      <c r="M162" s="69"/>
      <c r="N162" s="68"/>
    </row>
    <row r="163" spans="1:14" ht="15" customHeight="1" outlineLevel="1" x14ac:dyDescent="0.25">
      <c r="A163" s="49" t="s">
        <v>1777</v>
      </c>
      <c r="B163" s="72"/>
      <c r="D163" s="81"/>
      <c r="E163" s="81"/>
      <c r="F163" s="69"/>
      <c r="G163" s="68"/>
      <c r="I163" s="60"/>
      <c r="K163" s="81"/>
      <c r="L163" s="81"/>
      <c r="M163" s="69"/>
      <c r="N163" s="68"/>
    </row>
    <row r="164" spans="1:14" ht="15" customHeight="1" outlineLevel="1" x14ac:dyDescent="0.25">
      <c r="A164" s="49" t="s">
        <v>1778</v>
      </c>
      <c r="B164" s="60"/>
      <c r="D164" s="81"/>
      <c r="E164" s="81"/>
      <c r="F164" s="69"/>
      <c r="G164" s="68"/>
      <c r="I164" s="60"/>
      <c r="K164" s="81"/>
      <c r="L164" s="81"/>
      <c r="M164" s="69"/>
      <c r="N164" s="68"/>
    </row>
    <row r="165" spans="1:14" outlineLevel="1" x14ac:dyDescent="0.25">
      <c r="A165" s="49" t="s">
        <v>1779</v>
      </c>
      <c r="B165" s="73"/>
      <c r="C165" s="73"/>
      <c r="D165" s="73"/>
      <c r="E165" s="73"/>
      <c r="F165" s="69"/>
      <c r="G165" s="68"/>
      <c r="I165" s="70"/>
      <c r="J165" s="60"/>
      <c r="K165" s="81"/>
      <c r="L165" s="81"/>
      <c r="M165" s="117"/>
      <c r="N165" s="68"/>
    </row>
    <row r="166" spans="1:14" ht="15" customHeight="1" x14ac:dyDescent="0.25">
      <c r="A166" s="62"/>
      <c r="B166" s="102" t="s">
        <v>1780</v>
      </c>
      <c r="C166" s="62" t="s">
        <v>1623</v>
      </c>
      <c r="D166" s="62"/>
      <c r="E166" s="62"/>
      <c r="F166" s="65"/>
      <c r="G166" s="65"/>
      <c r="I166" s="79"/>
      <c r="J166" s="58"/>
      <c r="K166" s="58"/>
      <c r="L166" s="58"/>
      <c r="M166" s="74"/>
      <c r="N166" s="74"/>
    </row>
    <row r="167" spans="1:14" x14ac:dyDescent="0.25">
      <c r="A167" s="49" t="s">
        <v>1781</v>
      </c>
      <c r="B167" s="49" t="s">
        <v>1060</v>
      </c>
      <c r="C167" s="279" t="s">
        <v>299</v>
      </c>
      <c r="E167" s="47"/>
      <c r="F167" s="47"/>
      <c r="L167" s="47"/>
      <c r="M167" s="47"/>
    </row>
    <row r="168" spans="1:14" outlineLevel="1" x14ac:dyDescent="0.25">
      <c r="A168" s="49" t="s">
        <v>1782</v>
      </c>
      <c r="B168" s="117" t="s">
        <v>1062</v>
      </c>
      <c r="C168" s="279" t="s">
        <v>299</v>
      </c>
      <c r="E168" s="47"/>
      <c r="F168" s="47"/>
      <c r="L168" s="47"/>
      <c r="M168" s="47"/>
    </row>
    <row r="169" spans="1:14" outlineLevel="1" x14ac:dyDescent="0.25">
      <c r="A169" s="49" t="s">
        <v>1783</v>
      </c>
      <c r="E169" s="47"/>
      <c r="F169" s="47"/>
      <c r="L169" s="47"/>
      <c r="M169" s="47"/>
    </row>
    <row r="170" spans="1:14" outlineLevel="1" x14ac:dyDescent="0.25">
      <c r="A170" s="49" t="s">
        <v>1784</v>
      </c>
      <c r="E170" s="47"/>
      <c r="F170" s="47"/>
      <c r="L170" s="47"/>
      <c r="M170" s="47"/>
    </row>
    <row r="171" spans="1:14" outlineLevel="1" x14ac:dyDescent="0.25">
      <c r="A171" s="49" t="s">
        <v>1785</v>
      </c>
      <c r="E171" s="47"/>
      <c r="F171" s="47"/>
      <c r="L171" s="47"/>
      <c r="M171" s="47"/>
    </row>
    <row r="172" spans="1:14" x14ac:dyDescent="0.25">
      <c r="A172" s="62"/>
      <c r="B172" s="63" t="s">
        <v>1786</v>
      </c>
      <c r="C172" s="62" t="s">
        <v>1623</v>
      </c>
      <c r="D172" s="62"/>
      <c r="E172" s="62"/>
      <c r="F172" s="65"/>
      <c r="G172" s="65"/>
      <c r="I172" s="79"/>
      <c r="J172" s="58"/>
      <c r="K172" s="58"/>
      <c r="L172" s="58"/>
      <c r="M172" s="74"/>
      <c r="N172" s="74"/>
    </row>
    <row r="173" spans="1:14" ht="15" customHeight="1" x14ac:dyDescent="0.25">
      <c r="A173" s="49" t="s">
        <v>1787</v>
      </c>
      <c r="B173" s="49" t="s">
        <v>1788</v>
      </c>
      <c r="C173" s="279" t="s">
        <v>299</v>
      </c>
    </row>
    <row r="174" spans="1:14" outlineLevel="1" x14ac:dyDescent="0.25">
      <c r="A174" s="49" t="s">
        <v>1789</v>
      </c>
    </row>
    <row r="175" spans="1:14" outlineLevel="1" x14ac:dyDescent="0.25">
      <c r="A175" s="49" t="s">
        <v>1790</v>
      </c>
    </row>
    <row r="176" spans="1:14" outlineLevel="1" x14ac:dyDescent="0.25">
      <c r="A176" s="49" t="s">
        <v>1791</v>
      </c>
    </row>
    <row r="177" spans="1:1" outlineLevel="1" x14ac:dyDescent="0.25">
      <c r="A177" s="49" t="s">
        <v>1792</v>
      </c>
    </row>
    <row r="178" spans="1:1" outlineLevel="1" x14ac:dyDescent="0.25">
      <c r="A178" s="49" t="s">
        <v>1793</v>
      </c>
    </row>
    <row r="179" spans="1:1" outlineLevel="1" x14ac:dyDescent="0.25">
      <c r="A179" s="49" t="s">
        <v>1794</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3" customWidth="1"/>
    <col min="9" max="16384" width="8.85546875" style="73"/>
  </cols>
  <sheetData>
    <row r="1" spans="1:7" ht="31.5" customHeight="1" x14ac:dyDescent="0.25">
      <c r="A1" s="46" t="s">
        <v>1795</v>
      </c>
      <c r="B1" s="46"/>
      <c r="C1" s="47"/>
      <c r="D1" s="47"/>
      <c r="E1" s="47"/>
      <c r="F1" s="211" t="s">
        <v>280</v>
      </c>
    </row>
    <row r="2" spans="1:7" ht="15.75" customHeight="1" thickBot="1" x14ac:dyDescent="0.3">
      <c r="A2" s="47"/>
      <c r="B2" s="47"/>
      <c r="C2" s="47"/>
      <c r="D2" s="47"/>
      <c r="E2" s="47"/>
      <c r="F2" s="47"/>
    </row>
    <row r="3" spans="1:7" ht="19.5" customHeight="1" thickBot="1" x14ac:dyDescent="0.3">
      <c r="A3" s="50"/>
      <c r="B3" s="51" t="s">
        <v>281</v>
      </c>
      <c r="C3" s="52" t="s">
        <v>282</v>
      </c>
      <c r="D3" s="50"/>
      <c r="E3" s="50"/>
      <c r="F3" s="50"/>
      <c r="G3" s="50"/>
    </row>
    <row r="4" spans="1:7" ht="15.75" customHeight="1" thickBot="1" x14ac:dyDescent="0.3"/>
    <row r="5" spans="1:7" ht="19.5" customHeight="1" thickBot="1" x14ac:dyDescent="0.3">
      <c r="A5" s="53"/>
      <c r="B5" s="82" t="s">
        <v>1796</v>
      </c>
      <c r="C5" s="53"/>
      <c r="E5" s="55"/>
      <c r="F5" s="55"/>
    </row>
    <row r="6" spans="1:7" ht="15.75" customHeight="1" thickBot="1" x14ac:dyDescent="0.3">
      <c r="B6" s="83" t="s">
        <v>1797</v>
      </c>
    </row>
    <row r="7" spans="1:7" x14ac:dyDescent="0.25">
      <c r="B7" s="217"/>
    </row>
    <row r="8" spans="1:7" ht="37.5" customHeight="1" x14ac:dyDescent="0.25">
      <c r="A8" s="216" t="s">
        <v>292</v>
      </c>
      <c r="B8" s="216" t="s">
        <v>1797</v>
      </c>
      <c r="C8" s="56"/>
      <c r="D8" s="56"/>
      <c r="E8" s="56"/>
      <c r="F8" s="56"/>
      <c r="G8" s="57"/>
    </row>
    <row r="9" spans="1:7" ht="15" customHeight="1" x14ac:dyDescent="0.25">
      <c r="A9" s="62"/>
      <c r="B9" s="63" t="s">
        <v>1611</v>
      </c>
      <c r="C9" s="62" t="s">
        <v>1798</v>
      </c>
      <c r="D9" s="62"/>
      <c r="E9" s="64"/>
      <c r="F9" s="62"/>
      <c r="G9" s="65"/>
    </row>
    <row r="10" spans="1:7" x14ac:dyDescent="0.25">
      <c r="A10" s="49" t="s">
        <v>1799</v>
      </c>
      <c r="B10" s="49" t="s">
        <v>1800</v>
      </c>
      <c r="C10" s="101" t="s">
        <v>299</v>
      </c>
    </row>
    <row r="11" spans="1:7" outlineLevel="1" x14ac:dyDescent="0.25">
      <c r="A11" s="49" t="s">
        <v>1801</v>
      </c>
      <c r="B11" s="59" t="s">
        <v>847</v>
      </c>
      <c r="C11" s="101"/>
    </row>
    <row r="12" spans="1:7" outlineLevel="1" x14ac:dyDescent="0.25">
      <c r="A12" s="49" t="s">
        <v>1802</v>
      </c>
      <c r="B12" s="59" t="s">
        <v>849</v>
      </c>
      <c r="C12" s="101"/>
    </row>
    <row r="13" spans="1:7" outlineLevel="1" x14ac:dyDescent="0.25">
      <c r="A13" s="49" t="s">
        <v>1803</v>
      </c>
      <c r="B13" s="59"/>
    </row>
    <row r="14" spans="1:7" outlineLevel="1" x14ac:dyDescent="0.25">
      <c r="A14" s="49" t="s">
        <v>1804</v>
      </c>
      <c r="B14" s="59"/>
    </row>
    <row r="15" spans="1:7" outlineLevel="1" x14ac:dyDescent="0.25">
      <c r="A15" s="49" t="s">
        <v>1805</v>
      </c>
      <c r="B15" s="59"/>
    </row>
    <row r="16" spans="1:7" outlineLevel="1" x14ac:dyDescent="0.25">
      <c r="A16" s="49" t="s">
        <v>1806</v>
      </c>
      <c r="B16" s="59"/>
    </row>
    <row r="17" spans="1:7" ht="15" customHeight="1" x14ac:dyDescent="0.25">
      <c r="A17" s="62"/>
      <c r="B17" s="63" t="s">
        <v>1807</v>
      </c>
      <c r="C17" s="62" t="s">
        <v>1808</v>
      </c>
      <c r="D17" s="62"/>
      <c r="E17" s="64"/>
      <c r="F17" s="65"/>
      <c r="G17" s="65"/>
    </row>
    <row r="18" spans="1:7" x14ac:dyDescent="0.25">
      <c r="A18" s="49" t="s">
        <v>1809</v>
      </c>
      <c r="B18" s="49" t="s">
        <v>858</v>
      </c>
      <c r="C18" s="279" t="s">
        <v>299</v>
      </c>
    </row>
    <row r="19" spans="1:7" outlineLevel="1" x14ac:dyDescent="0.25">
      <c r="A19" s="49" t="s">
        <v>1810</v>
      </c>
      <c r="C19" s="279"/>
    </row>
    <row r="20" spans="1:7" outlineLevel="1" x14ac:dyDescent="0.25">
      <c r="A20" s="49" t="s">
        <v>1811</v>
      </c>
      <c r="C20" s="279"/>
    </row>
    <row r="21" spans="1:7" outlineLevel="1" x14ac:dyDescent="0.25">
      <c r="A21" s="49" t="s">
        <v>1812</v>
      </c>
      <c r="C21" s="279"/>
    </row>
    <row r="22" spans="1:7" outlineLevel="1" x14ac:dyDescent="0.25">
      <c r="A22" s="49" t="s">
        <v>1813</v>
      </c>
      <c r="C22" s="279"/>
    </row>
    <row r="23" spans="1:7" outlineLevel="1" x14ac:dyDescent="0.25">
      <c r="A23" s="49" t="s">
        <v>1814</v>
      </c>
      <c r="C23" s="279"/>
    </row>
    <row r="24" spans="1:7" outlineLevel="1" x14ac:dyDescent="0.25">
      <c r="A24" s="49" t="s">
        <v>1815</v>
      </c>
      <c r="C24" s="279"/>
    </row>
    <row r="25" spans="1:7" ht="15" customHeight="1" x14ac:dyDescent="0.25">
      <c r="A25" s="62"/>
      <c r="B25" s="63" t="s">
        <v>1816</v>
      </c>
      <c r="C25" s="62" t="s">
        <v>1808</v>
      </c>
      <c r="D25" s="62"/>
      <c r="E25" s="64"/>
      <c r="F25" s="65"/>
      <c r="G25" s="65"/>
    </row>
    <row r="26" spans="1:7" x14ac:dyDescent="0.25">
      <c r="A26" s="49" t="s">
        <v>1817</v>
      </c>
      <c r="B26" s="78" t="s">
        <v>867</v>
      </c>
      <c r="C26" s="279">
        <f>SUM(C27:C53)</f>
        <v>0</v>
      </c>
      <c r="D26" s="78"/>
      <c r="F26" s="78"/>
      <c r="G26" s="49"/>
    </row>
    <row r="27" spans="1:7" x14ac:dyDescent="0.25">
      <c r="A27" s="49" t="s">
        <v>1818</v>
      </c>
      <c r="B27" s="49" t="s">
        <v>869</v>
      </c>
      <c r="C27" s="279" t="s">
        <v>299</v>
      </c>
      <c r="D27" s="78"/>
      <c r="F27" s="78"/>
      <c r="G27" s="49"/>
    </row>
    <row r="28" spans="1:7" x14ac:dyDescent="0.25">
      <c r="A28" s="49" t="s">
        <v>1819</v>
      </c>
      <c r="B28" s="49" t="s">
        <v>871</v>
      </c>
      <c r="C28" s="279" t="s">
        <v>299</v>
      </c>
      <c r="D28" s="78"/>
      <c r="F28" s="78"/>
      <c r="G28" s="49"/>
    </row>
    <row r="29" spans="1:7" x14ac:dyDescent="0.25">
      <c r="A29" s="49" t="s">
        <v>1820</v>
      </c>
      <c r="B29" s="49" t="s">
        <v>873</v>
      </c>
      <c r="C29" s="279" t="s">
        <v>299</v>
      </c>
      <c r="D29" s="78"/>
      <c r="F29" s="78"/>
      <c r="G29" s="49"/>
    </row>
    <row r="30" spans="1:7" x14ac:dyDescent="0.25">
      <c r="A30" s="49" t="s">
        <v>1821</v>
      </c>
      <c r="B30" s="49" t="s">
        <v>875</v>
      </c>
      <c r="C30" s="279" t="s">
        <v>299</v>
      </c>
      <c r="D30" s="78"/>
      <c r="F30" s="78"/>
      <c r="G30" s="49"/>
    </row>
    <row r="31" spans="1:7" x14ac:dyDescent="0.25">
      <c r="A31" s="49" t="s">
        <v>1822</v>
      </c>
      <c r="B31" s="49" t="s">
        <v>877</v>
      </c>
      <c r="C31" s="279" t="s">
        <v>299</v>
      </c>
      <c r="D31" s="78"/>
      <c r="F31" s="78"/>
      <c r="G31" s="49"/>
    </row>
    <row r="32" spans="1:7" x14ac:dyDescent="0.25">
      <c r="A32" s="49" t="s">
        <v>1823</v>
      </c>
      <c r="B32" s="49" t="s">
        <v>879</v>
      </c>
      <c r="C32" s="279" t="s">
        <v>299</v>
      </c>
      <c r="D32" s="78"/>
      <c r="F32" s="78"/>
      <c r="G32" s="49"/>
    </row>
    <row r="33" spans="1:7" x14ac:dyDescent="0.25">
      <c r="A33" s="49" t="s">
        <v>1824</v>
      </c>
      <c r="B33" s="49" t="s">
        <v>881</v>
      </c>
      <c r="C33" s="279" t="s">
        <v>299</v>
      </c>
      <c r="D33" s="78"/>
      <c r="F33" s="78"/>
      <c r="G33" s="49"/>
    </row>
    <row r="34" spans="1:7" x14ac:dyDescent="0.25">
      <c r="A34" s="49" t="s">
        <v>1825</v>
      </c>
      <c r="B34" s="49" t="s">
        <v>883</v>
      </c>
      <c r="C34" s="279" t="s">
        <v>299</v>
      </c>
      <c r="D34" s="78"/>
      <c r="F34" s="78"/>
      <c r="G34" s="49"/>
    </row>
    <row r="35" spans="1:7" x14ac:dyDescent="0.25">
      <c r="A35" s="49" t="s">
        <v>1826</v>
      </c>
      <c r="B35" s="49" t="s">
        <v>885</v>
      </c>
      <c r="C35" s="279" t="s">
        <v>299</v>
      </c>
      <c r="D35" s="78"/>
      <c r="F35" s="78"/>
      <c r="G35" s="49"/>
    </row>
    <row r="36" spans="1:7" x14ac:dyDescent="0.25">
      <c r="A36" s="49" t="s">
        <v>1827</v>
      </c>
      <c r="B36" s="49" t="s">
        <v>887</v>
      </c>
      <c r="C36" s="279" t="s">
        <v>299</v>
      </c>
      <c r="D36" s="78"/>
      <c r="F36" s="78"/>
      <c r="G36" s="49"/>
    </row>
    <row r="37" spans="1:7" x14ac:dyDescent="0.25">
      <c r="A37" s="49" t="s">
        <v>1828</v>
      </c>
      <c r="B37" s="49" t="s">
        <v>163</v>
      </c>
      <c r="C37" s="279" t="s">
        <v>299</v>
      </c>
      <c r="D37" s="78"/>
      <c r="F37" s="78"/>
      <c r="G37" s="49"/>
    </row>
    <row r="38" spans="1:7" x14ac:dyDescent="0.25">
      <c r="A38" s="49" t="s">
        <v>1829</v>
      </c>
      <c r="B38" s="49" t="s">
        <v>890</v>
      </c>
      <c r="C38" s="279" t="s">
        <v>299</v>
      </c>
      <c r="D38" s="78"/>
      <c r="F38" s="78"/>
      <c r="G38" s="49"/>
    </row>
    <row r="39" spans="1:7" x14ac:dyDescent="0.25">
      <c r="A39" s="49" t="s">
        <v>1830</v>
      </c>
      <c r="B39" s="49" t="s">
        <v>892</v>
      </c>
      <c r="C39" s="279" t="s">
        <v>299</v>
      </c>
      <c r="D39" s="78"/>
      <c r="F39" s="78"/>
      <c r="G39" s="49"/>
    </row>
    <row r="40" spans="1:7" x14ac:dyDescent="0.25">
      <c r="A40" s="49" t="s">
        <v>1831</v>
      </c>
      <c r="B40" s="49" t="s">
        <v>894</v>
      </c>
      <c r="C40" s="279" t="s">
        <v>299</v>
      </c>
      <c r="D40" s="78"/>
      <c r="F40" s="78"/>
      <c r="G40" s="49"/>
    </row>
    <row r="41" spans="1:7" x14ac:dyDescent="0.25">
      <c r="A41" s="49" t="s">
        <v>1832</v>
      </c>
      <c r="B41" s="49" t="s">
        <v>896</v>
      </c>
      <c r="C41" s="279" t="s">
        <v>299</v>
      </c>
      <c r="D41" s="78"/>
      <c r="F41" s="78"/>
      <c r="G41" s="49"/>
    </row>
    <row r="42" spans="1:7" x14ac:dyDescent="0.25">
      <c r="A42" s="49" t="s">
        <v>1833</v>
      </c>
      <c r="B42" s="49" t="s">
        <v>898</v>
      </c>
      <c r="C42" s="279" t="s">
        <v>299</v>
      </c>
      <c r="D42" s="78"/>
      <c r="F42" s="78"/>
      <c r="G42" s="49"/>
    </row>
    <row r="43" spans="1:7" x14ac:dyDescent="0.25">
      <c r="A43" s="49" t="s">
        <v>1834</v>
      </c>
      <c r="B43" s="49" t="s">
        <v>900</v>
      </c>
      <c r="C43" s="279" t="s">
        <v>299</v>
      </c>
      <c r="D43" s="78"/>
      <c r="F43" s="78"/>
      <c r="G43" s="49"/>
    </row>
    <row r="44" spans="1:7" x14ac:dyDescent="0.25">
      <c r="A44" s="49" t="s">
        <v>1835</v>
      </c>
      <c r="B44" s="49" t="s">
        <v>902</v>
      </c>
      <c r="C44" s="279" t="s">
        <v>299</v>
      </c>
      <c r="D44" s="78"/>
      <c r="F44" s="78"/>
      <c r="G44" s="49"/>
    </row>
    <row r="45" spans="1:7" x14ac:dyDescent="0.25">
      <c r="A45" s="49" t="s">
        <v>1836</v>
      </c>
      <c r="B45" s="49" t="s">
        <v>904</v>
      </c>
      <c r="C45" s="279" t="s">
        <v>299</v>
      </c>
      <c r="D45" s="78"/>
      <c r="F45" s="78"/>
      <c r="G45" s="49"/>
    </row>
    <row r="46" spans="1:7" x14ac:dyDescent="0.25">
      <c r="A46" s="49" t="s">
        <v>1837</v>
      </c>
      <c r="B46" s="49" t="s">
        <v>906</v>
      </c>
      <c r="C46" s="279" t="s">
        <v>299</v>
      </c>
      <c r="D46" s="78"/>
      <c r="F46" s="78"/>
      <c r="G46" s="49"/>
    </row>
    <row r="47" spans="1:7" x14ac:dyDescent="0.25">
      <c r="A47" s="49" t="s">
        <v>1838</v>
      </c>
      <c r="B47" s="49" t="s">
        <v>908</v>
      </c>
      <c r="C47" s="279" t="s">
        <v>299</v>
      </c>
      <c r="D47" s="78"/>
      <c r="F47" s="78"/>
      <c r="G47" s="49"/>
    </row>
    <row r="48" spans="1:7" x14ac:dyDescent="0.25">
      <c r="A48" s="49" t="s">
        <v>1839</v>
      </c>
      <c r="B48" s="49" t="s">
        <v>910</v>
      </c>
      <c r="C48" s="279" t="s">
        <v>299</v>
      </c>
      <c r="D48" s="78"/>
      <c r="F48" s="78"/>
      <c r="G48" s="49"/>
    </row>
    <row r="49" spans="1:7" x14ac:dyDescent="0.25">
      <c r="A49" s="49" t="s">
        <v>1840</v>
      </c>
      <c r="B49" s="49" t="s">
        <v>912</v>
      </c>
      <c r="C49" s="279" t="s">
        <v>299</v>
      </c>
      <c r="D49" s="78"/>
      <c r="F49" s="78"/>
      <c r="G49" s="49"/>
    </row>
    <row r="50" spans="1:7" x14ac:dyDescent="0.25">
      <c r="A50" s="49" t="s">
        <v>1841</v>
      </c>
      <c r="B50" s="49" t="s">
        <v>914</v>
      </c>
      <c r="C50" s="279" t="s">
        <v>299</v>
      </c>
      <c r="D50" s="78"/>
      <c r="F50" s="78"/>
      <c r="G50" s="49"/>
    </row>
    <row r="51" spans="1:7" x14ac:dyDescent="0.25">
      <c r="A51" s="49" t="s">
        <v>1842</v>
      </c>
      <c r="B51" s="49" t="s">
        <v>916</v>
      </c>
      <c r="C51" s="279" t="s">
        <v>299</v>
      </c>
      <c r="D51" s="78"/>
      <c r="F51" s="78"/>
      <c r="G51" s="49"/>
    </row>
    <row r="52" spans="1:7" x14ac:dyDescent="0.25">
      <c r="A52" s="49" t="s">
        <v>1843</v>
      </c>
      <c r="B52" s="49" t="s">
        <v>918</v>
      </c>
      <c r="C52" s="279" t="s">
        <v>299</v>
      </c>
      <c r="D52" s="78"/>
      <c r="F52" s="78"/>
      <c r="G52" s="49"/>
    </row>
    <row r="53" spans="1:7" x14ac:dyDescent="0.25">
      <c r="A53" s="49" t="s">
        <v>1844</v>
      </c>
      <c r="B53" s="49" t="s">
        <v>920</v>
      </c>
      <c r="C53" s="279" t="s">
        <v>299</v>
      </c>
      <c r="D53" s="78"/>
      <c r="F53" s="78"/>
      <c r="G53" s="49"/>
    </row>
    <row r="54" spans="1:7" x14ac:dyDescent="0.25">
      <c r="A54" s="49" t="s">
        <v>1845</v>
      </c>
      <c r="B54" s="78" t="s">
        <v>571</v>
      </c>
      <c r="C54" s="284">
        <f>SUM(C55:C57)</f>
        <v>0</v>
      </c>
      <c r="D54" s="78"/>
      <c r="F54" s="78"/>
      <c r="G54" s="49"/>
    </row>
    <row r="55" spans="1:7" x14ac:dyDescent="0.25">
      <c r="A55" s="49" t="s">
        <v>1846</v>
      </c>
      <c r="B55" s="49" t="s">
        <v>923</v>
      </c>
      <c r="C55" s="279" t="s">
        <v>299</v>
      </c>
      <c r="D55" s="78"/>
      <c r="F55" s="78"/>
      <c r="G55" s="49"/>
    </row>
    <row r="56" spans="1:7" x14ac:dyDescent="0.25">
      <c r="A56" s="49" t="s">
        <v>1847</v>
      </c>
      <c r="B56" s="49" t="s">
        <v>925</v>
      </c>
      <c r="C56" s="279" t="s">
        <v>299</v>
      </c>
      <c r="D56" s="78"/>
      <c r="F56" s="78"/>
      <c r="G56" s="49"/>
    </row>
    <row r="57" spans="1:7" x14ac:dyDescent="0.25">
      <c r="A57" s="49" t="s">
        <v>1848</v>
      </c>
      <c r="B57" s="49" t="s">
        <v>927</v>
      </c>
      <c r="C57" s="279" t="s">
        <v>299</v>
      </c>
      <c r="D57" s="78"/>
      <c r="F57" s="78"/>
      <c r="G57" s="49"/>
    </row>
    <row r="58" spans="1:7" x14ac:dyDescent="0.25">
      <c r="A58" s="49" t="s">
        <v>1849</v>
      </c>
      <c r="B58" s="78" t="s">
        <v>370</v>
      </c>
      <c r="C58" s="284">
        <f>SUM(C59:C69)</f>
        <v>0</v>
      </c>
      <c r="D58" s="78"/>
      <c r="F58" s="78"/>
      <c r="G58" s="49"/>
    </row>
    <row r="59" spans="1:7" x14ac:dyDescent="0.25">
      <c r="A59" s="49" t="s">
        <v>1850</v>
      </c>
      <c r="B59" s="60" t="s">
        <v>573</v>
      </c>
      <c r="C59" s="279" t="s">
        <v>299</v>
      </c>
      <c r="D59" s="78"/>
      <c r="F59" s="78"/>
      <c r="G59" s="49"/>
    </row>
    <row r="60" spans="1:7" x14ac:dyDescent="0.25">
      <c r="A60" s="49" t="s">
        <v>1851</v>
      </c>
      <c r="B60" s="49" t="s">
        <v>931</v>
      </c>
      <c r="C60" s="279" t="s">
        <v>299</v>
      </c>
      <c r="D60" s="78"/>
      <c r="F60" s="78"/>
      <c r="G60" s="49"/>
    </row>
    <row r="61" spans="1:7" x14ac:dyDescent="0.25">
      <c r="A61" s="49" t="s">
        <v>1852</v>
      </c>
      <c r="B61" s="60" t="s">
        <v>575</v>
      </c>
      <c r="C61" s="279" t="s">
        <v>299</v>
      </c>
      <c r="D61" s="78"/>
      <c r="F61" s="78"/>
      <c r="G61" s="49"/>
    </row>
    <row r="62" spans="1:7" x14ac:dyDescent="0.25">
      <c r="A62" s="49" t="s">
        <v>1853</v>
      </c>
      <c r="B62" s="60" t="s">
        <v>577</v>
      </c>
      <c r="C62" s="279" t="s">
        <v>299</v>
      </c>
      <c r="D62" s="78"/>
      <c r="F62" s="78"/>
      <c r="G62" s="49"/>
    </row>
    <row r="63" spans="1:7" x14ac:dyDescent="0.25">
      <c r="A63" s="49" t="s">
        <v>1854</v>
      </c>
      <c r="B63" s="60" t="s">
        <v>579</v>
      </c>
      <c r="C63" s="279" t="s">
        <v>299</v>
      </c>
      <c r="D63" s="78"/>
      <c r="F63" s="78"/>
      <c r="G63" s="49"/>
    </row>
    <row r="64" spans="1:7" x14ac:dyDescent="0.25">
      <c r="A64" s="49" t="s">
        <v>1855</v>
      </c>
      <c r="B64" s="60" t="s">
        <v>581</v>
      </c>
      <c r="C64" s="279" t="s">
        <v>299</v>
      </c>
      <c r="D64" s="78"/>
      <c r="F64" s="78"/>
      <c r="G64" s="49"/>
    </row>
    <row r="65" spans="1:7" x14ac:dyDescent="0.25">
      <c r="A65" s="49" t="s">
        <v>1856</v>
      </c>
      <c r="B65" s="60" t="s">
        <v>583</v>
      </c>
      <c r="C65" s="279" t="s">
        <v>299</v>
      </c>
      <c r="D65" s="78"/>
      <c r="F65" s="78"/>
      <c r="G65" s="49"/>
    </row>
    <row r="66" spans="1:7" x14ac:dyDescent="0.25">
      <c r="A66" s="49" t="s">
        <v>1857</v>
      </c>
      <c r="B66" s="60" t="s">
        <v>585</v>
      </c>
      <c r="C66" s="279" t="s">
        <v>299</v>
      </c>
      <c r="D66" s="78"/>
      <c r="F66" s="78"/>
      <c r="G66" s="49"/>
    </row>
    <row r="67" spans="1:7" x14ac:dyDescent="0.25">
      <c r="A67" s="49" t="s">
        <v>1858</v>
      </c>
      <c r="B67" s="60" t="s">
        <v>587</v>
      </c>
      <c r="C67" s="279" t="s">
        <v>299</v>
      </c>
      <c r="D67" s="78"/>
      <c r="F67" s="78"/>
      <c r="G67" s="49"/>
    </row>
    <row r="68" spans="1:7" x14ac:dyDescent="0.25">
      <c r="A68" s="49" t="s">
        <v>1859</v>
      </c>
      <c r="B68" s="60" t="s">
        <v>589</v>
      </c>
      <c r="C68" s="279" t="s">
        <v>299</v>
      </c>
      <c r="D68" s="78"/>
      <c r="F68" s="78"/>
      <c r="G68" s="49"/>
    </row>
    <row r="69" spans="1:7" x14ac:dyDescent="0.25">
      <c r="A69" s="49" t="s">
        <v>1860</v>
      </c>
      <c r="B69" s="60" t="s">
        <v>370</v>
      </c>
      <c r="C69" s="279" t="s">
        <v>299</v>
      </c>
      <c r="D69" s="78"/>
      <c r="F69" s="78"/>
      <c r="G69" s="49"/>
    </row>
    <row r="70" spans="1:7" outlineLevel="1" x14ac:dyDescent="0.25">
      <c r="A70" s="49" t="s">
        <v>1861</v>
      </c>
      <c r="B70" s="72" t="s">
        <v>374</v>
      </c>
      <c r="C70" s="279"/>
      <c r="G70" s="49"/>
    </row>
    <row r="71" spans="1:7" outlineLevel="1" x14ac:dyDescent="0.25">
      <c r="A71" s="49" t="s">
        <v>1862</v>
      </c>
      <c r="B71" s="72" t="s">
        <v>374</v>
      </c>
      <c r="C71" s="279"/>
      <c r="G71" s="49"/>
    </row>
    <row r="72" spans="1:7" outlineLevel="1" x14ac:dyDescent="0.25">
      <c r="A72" s="49" t="s">
        <v>1863</v>
      </c>
      <c r="B72" s="72" t="s">
        <v>374</v>
      </c>
      <c r="C72" s="279"/>
      <c r="G72" s="49"/>
    </row>
    <row r="73" spans="1:7" outlineLevel="1" x14ac:dyDescent="0.25">
      <c r="A73" s="49" t="s">
        <v>1864</v>
      </c>
      <c r="B73" s="72" t="s">
        <v>374</v>
      </c>
      <c r="C73" s="279"/>
      <c r="G73" s="49"/>
    </row>
    <row r="74" spans="1:7" outlineLevel="1" x14ac:dyDescent="0.25">
      <c r="A74" s="49" t="s">
        <v>1865</v>
      </c>
      <c r="B74" s="72" t="s">
        <v>374</v>
      </c>
      <c r="C74" s="279"/>
      <c r="G74" s="49"/>
    </row>
    <row r="75" spans="1:7" outlineLevel="1" x14ac:dyDescent="0.25">
      <c r="A75" s="49" t="s">
        <v>1866</v>
      </c>
      <c r="B75" s="72" t="s">
        <v>374</v>
      </c>
      <c r="C75" s="279"/>
      <c r="G75" s="49"/>
    </row>
    <row r="76" spans="1:7" outlineLevel="1" x14ac:dyDescent="0.25">
      <c r="A76" s="49" t="s">
        <v>1867</v>
      </c>
      <c r="B76" s="72" t="s">
        <v>374</v>
      </c>
      <c r="C76" s="279"/>
      <c r="G76" s="49"/>
    </row>
    <row r="77" spans="1:7" outlineLevel="1" x14ac:dyDescent="0.25">
      <c r="A77" s="49" t="s">
        <v>1868</v>
      </c>
      <c r="B77" s="72" t="s">
        <v>374</v>
      </c>
      <c r="C77" s="279"/>
      <c r="G77" s="49"/>
    </row>
    <row r="78" spans="1:7" outlineLevel="1" x14ac:dyDescent="0.25">
      <c r="A78" s="49" t="s">
        <v>1869</v>
      </c>
      <c r="B78" s="72" t="s">
        <v>374</v>
      </c>
      <c r="C78" s="279"/>
      <c r="G78" s="49"/>
    </row>
    <row r="79" spans="1:7" outlineLevel="1" x14ac:dyDescent="0.25">
      <c r="A79" s="49" t="s">
        <v>1870</v>
      </c>
      <c r="B79" s="72" t="s">
        <v>374</v>
      </c>
      <c r="C79" s="279"/>
      <c r="G79" s="49"/>
    </row>
    <row r="80" spans="1:7" ht="15" customHeight="1" x14ac:dyDescent="0.25">
      <c r="A80" s="62"/>
      <c r="B80" s="63" t="s">
        <v>1871</v>
      </c>
      <c r="C80" s="62" t="s">
        <v>1808</v>
      </c>
      <c r="D80" s="62"/>
      <c r="E80" s="64"/>
      <c r="F80" s="65"/>
      <c r="G80" s="65"/>
    </row>
    <row r="81" spans="1:7" x14ac:dyDescent="0.25">
      <c r="A81" s="49" t="s">
        <v>1872</v>
      </c>
      <c r="B81" s="49" t="s">
        <v>1021</v>
      </c>
      <c r="C81" s="279" t="s">
        <v>299</v>
      </c>
      <c r="E81" s="47"/>
    </row>
    <row r="82" spans="1:7" x14ac:dyDescent="0.25">
      <c r="A82" s="49" t="s">
        <v>1873</v>
      </c>
      <c r="B82" s="49" t="s">
        <v>1023</v>
      </c>
      <c r="C82" s="279" t="s">
        <v>299</v>
      </c>
      <c r="E82" s="47"/>
    </row>
    <row r="83" spans="1:7" x14ac:dyDescent="0.25">
      <c r="A83" s="49" t="s">
        <v>1874</v>
      </c>
      <c r="B83" s="49" t="s">
        <v>370</v>
      </c>
      <c r="C83" s="279" t="s">
        <v>299</v>
      </c>
      <c r="E83" s="47"/>
    </row>
    <row r="84" spans="1:7" outlineLevel="1" x14ac:dyDescent="0.25">
      <c r="A84" s="49" t="s">
        <v>1875</v>
      </c>
      <c r="C84" s="279"/>
      <c r="E84" s="47"/>
    </row>
    <row r="85" spans="1:7" outlineLevel="1" x14ac:dyDescent="0.25">
      <c r="A85" s="49" t="s">
        <v>1876</v>
      </c>
      <c r="C85" s="279"/>
      <c r="E85" s="47"/>
    </row>
    <row r="86" spans="1:7" outlineLevel="1" x14ac:dyDescent="0.25">
      <c r="A86" s="49" t="s">
        <v>1877</v>
      </c>
      <c r="C86" s="279"/>
      <c r="E86" s="47"/>
    </row>
    <row r="87" spans="1:7" outlineLevel="1" x14ac:dyDescent="0.25">
      <c r="A87" s="49" t="s">
        <v>1878</v>
      </c>
      <c r="C87" s="279"/>
      <c r="E87" s="47"/>
    </row>
    <row r="88" spans="1:7" outlineLevel="1" x14ac:dyDescent="0.25">
      <c r="A88" s="49" t="s">
        <v>1879</v>
      </c>
      <c r="C88" s="279"/>
      <c r="E88" s="47"/>
    </row>
    <row r="89" spans="1:7" outlineLevel="1" x14ac:dyDescent="0.25">
      <c r="A89" s="49" t="s">
        <v>1880</v>
      </c>
      <c r="C89" s="279"/>
      <c r="E89" s="47"/>
    </row>
    <row r="90" spans="1:7" ht="15" customHeight="1" x14ac:dyDescent="0.25">
      <c r="A90" s="62"/>
      <c r="B90" s="63" t="s">
        <v>1881</v>
      </c>
      <c r="C90" s="62" t="s">
        <v>1808</v>
      </c>
      <c r="D90" s="62"/>
      <c r="E90" s="64"/>
      <c r="F90" s="65"/>
      <c r="G90" s="65"/>
    </row>
    <row r="91" spans="1:7" x14ac:dyDescent="0.25">
      <c r="A91" s="49" t="s">
        <v>1882</v>
      </c>
      <c r="B91" s="49" t="s">
        <v>1033</v>
      </c>
      <c r="C91" s="279" t="s">
        <v>299</v>
      </c>
      <c r="E91" s="47"/>
    </row>
    <row r="92" spans="1:7" x14ac:dyDescent="0.25">
      <c r="A92" s="49" t="s">
        <v>1883</v>
      </c>
      <c r="B92" s="49" t="s">
        <v>1035</v>
      </c>
      <c r="C92" s="279" t="s">
        <v>299</v>
      </c>
      <c r="E92" s="47"/>
    </row>
    <row r="93" spans="1:7" x14ac:dyDescent="0.25">
      <c r="A93" s="49" t="s">
        <v>1884</v>
      </c>
      <c r="B93" s="49" t="s">
        <v>370</v>
      </c>
      <c r="C93" s="279" t="s">
        <v>299</v>
      </c>
      <c r="E93" s="47"/>
    </row>
    <row r="94" spans="1:7" outlineLevel="1" x14ac:dyDescent="0.25">
      <c r="A94" s="49" t="s">
        <v>1885</v>
      </c>
      <c r="C94" s="279"/>
      <c r="E94" s="47"/>
    </row>
    <row r="95" spans="1:7" outlineLevel="1" x14ac:dyDescent="0.25">
      <c r="A95" s="49" t="s">
        <v>1886</v>
      </c>
      <c r="C95" s="279"/>
      <c r="E95" s="47"/>
    </row>
    <row r="96" spans="1:7" outlineLevel="1" x14ac:dyDescent="0.25">
      <c r="A96" s="49" t="s">
        <v>1887</v>
      </c>
      <c r="C96" s="279"/>
      <c r="E96" s="47"/>
    </row>
    <row r="97" spans="1:7" outlineLevel="1" x14ac:dyDescent="0.25">
      <c r="A97" s="49" t="s">
        <v>1888</v>
      </c>
      <c r="C97" s="279"/>
      <c r="E97" s="47"/>
    </row>
    <row r="98" spans="1:7" outlineLevel="1" x14ac:dyDescent="0.25">
      <c r="A98" s="49" t="s">
        <v>1889</v>
      </c>
      <c r="C98" s="279"/>
      <c r="E98" s="47"/>
    </row>
    <row r="99" spans="1:7" outlineLevel="1" x14ac:dyDescent="0.25">
      <c r="A99" s="49" t="s">
        <v>1890</v>
      </c>
      <c r="C99" s="279"/>
      <c r="E99" s="47"/>
    </row>
    <row r="100" spans="1:7" ht="15" customHeight="1" x14ac:dyDescent="0.25">
      <c r="A100" s="62"/>
      <c r="B100" s="63" t="s">
        <v>1891</v>
      </c>
      <c r="C100" s="62" t="s">
        <v>1808</v>
      </c>
      <c r="D100" s="62"/>
      <c r="E100" s="64"/>
      <c r="F100" s="65"/>
      <c r="G100" s="65"/>
    </row>
    <row r="101" spans="1:7" x14ac:dyDescent="0.25">
      <c r="A101" s="49" t="s">
        <v>1892</v>
      </c>
      <c r="B101" s="45" t="s">
        <v>1045</v>
      </c>
      <c r="C101" s="279" t="s">
        <v>299</v>
      </c>
      <c r="E101" s="47"/>
    </row>
    <row r="102" spans="1:7" x14ac:dyDescent="0.25">
      <c r="A102" s="49" t="s">
        <v>1893</v>
      </c>
      <c r="B102" s="45" t="s">
        <v>1894</v>
      </c>
      <c r="C102" s="279" t="s">
        <v>299</v>
      </c>
      <c r="E102" s="47"/>
    </row>
    <row r="103" spans="1:7" x14ac:dyDescent="0.25">
      <c r="A103" s="49" t="s">
        <v>1895</v>
      </c>
      <c r="B103" s="45" t="s">
        <v>1896</v>
      </c>
      <c r="C103" s="279" t="s">
        <v>299</v>
      </c>
    </row>
    <row r="104" spans="1:7" x14ac:dyDescent="0.25">
      <c r="A104" s="49" t="s">
        <v>1897</v>
      </c>
      <c r="B104" s="45" t="s">
        <v>1898</v>
      </c>
      <c r="C104" s="279" t="s">
        <v>299</v>
      </c>
    </row>
    <row r="105" spans="1:7" x14ac:dyDescent="0.25">
      <c r="A105" s="49" t="s">
        <v>1899</v>
      </c>
      <c r="B105" s="45" t="s">
        <v>1900</v>
      </c>
      <c r="C105" s="279" t="s">
        <v>299</v>
      </c>
    </row>
    <row r="106" spans="1:7" outlineLevel="1" x14ac:dyDescent="0.25">
      <c r="A106" s="49" t="s">
        <v>1901</v>
      </c>
      <c r="B106" s="45"/>
      <c r="C106" s="279"/>
    </row>
    <row r="107" spans="1:7" outlineLevel="1" x14ac:dyDescent="0.25">
      <c r="A107" s="49" t="s">
        <v>1902</v>
      </c>
      <c r="B107" s="45"/>
      <c r="C107" s="279"/>
    </row>
    <row r="108" spans="1:7" outlineLevel="1" x14ac:dyDescent="0.25">
      <c r="A108" s="49" t="s">
        <v>1903</v>
      </c>
      <c r="B108" s="45"/>
      <c r="C108" s="279"/>
    </row>
    <row r="109" spans="1:7" outlineLevel="1" x14ac:dyDescent="0.25">
      <c r="A109" s="49" t="s">
        <v>1904</v>
      </c>
      <c r="B109" s="45"/>
      <c r="C109" s="279"/>
    </row>
    <row r="110" spans="1:7" ht="15" customHeight="1" x14ac:dyDescent="0.25">
      <c r="A110" s="62"/>
      <c r="B110" s="62" t="s">
        <v>1905</v>
      </c>
      <c r="C110" s="62" t="s">
        <v>1808</v>
      </c>
      <c r="D110" s="62"/>
      <c r="E110" s="64"/>
      <c r="F110" s="65"/>
      <c r="G110" s="65"/>
    </row>
    <row r="111" spans="1:7" x14ac:dyDescent="0.25">
      <c r="A111" s="49" t="s">
        <v>1906</v>
      </c>
      <c r="B111" s="49" t="s">
        <v>1060</v>
      </c>
      <c r="C111" s="279" t="s">
        <v>299</v>
      </c>
      <c r="E111" s="47"/>
    </row>
    <row r="112" spans="1:7" outlineLevel="1" x14ac:dyDescent="0.25">
      <c r="A112" s="49" t="s">
        <v>1907</v>
      </c>
      <c r="B112" s="117" t="s">
        <v>1062</v>
      </c>
      <c r="C112" s="279" t="s">
        <v>299</v>
      </c>
      <c r="E112" s="47"/>
    </row>
    <row r="113" spans="1:7" outlineLevel="1" x14ac:dyDescent="0.25">
      <c r="A113" s="49" t="s">
        <v>1908</v>
      </c>
      <c r="C113" s="279"/>
      <c r="E113" s="47"/>
    </row>
    <row r="114" spans="1:7" outlineLevel="1" x14ac:dyDescent="0.25">
      <c r="A114" s="49" t="s">
        <v>1909</v>
      </c>
      <c r="C114" s="279"/>
      <c r="E114" s="47"/>
    </row>
    <row r="115" spans="1:7" outlineLevel="1" x14ac:dyDescent="0.25">
      <c r="A115" s="49" t="s">
        <v>1910</v>
      </c>
      <c r="C115" s="279"/>
      <c r="E115" s="47"/>
    </row>
    <row r="116" spans="1:7" ht="15" customHeight="1" x14ac:dyDescent="0.25">
      <c r="A116" s="62"/>
      <c r="B116" s="63" t="s">
        <v>1911</v>
      </c>
      <c r="C116" s="62" t="s">
        <v>1067</v>
      </c>
      <c r="D116" s="62" t="s">
        <v>1068</v>
      </c>
      <c r="E116" s="64"/>
      <c r="F116" s="62" t="s">
        <v>1808</v>
      </c>
      <c r="G116" s="62" t="s">
        <v>1070</v>
      </c>
    </row>
    <row r="117" spans="1:7" x14ac:dyDescent="0.25">
      <c r="A117" s="49" t="s">
        <v>1912</v>
      </c>
      <c r="B117" s="60" t="s">
        <v>1072</v>
      </c>
      <c r="C117" s="266" t="s">
        <v>299</v>
      </c>
      <c r="D117" s="58"/>
      <c r="E117" s="58"/>
      <c r="F117" s="74"/>
      <c r="G117" s="74"/>
    </row>
    <row r="118" spans="1:7" x14ac:dyDescent="0.25">
      <c r="A118" s="58"/>
      <c r="B118" s="79"/>
      <c r="C118" s="58"/>
      <c r="D118" s="58"/>
      <c r="E118" s="58"/>
      <c r="F118" s="74"/>
      <c r="G118" s="74"/>
    </row>
    <row r="119" spans="1:7" x14ac:dyDescent="0.25">
      <c r="B119" s="60" t="s">
        <v>1073</v>
      </c>
      <c r="C119" s="58"/>
      <c r="D119" s="58"/>
      <c r="E119" s="58"/>
      <c r="F119" s="74"/>
      <c r="G119" s="74"/>
    </row>
    <row r="120" spans="1:7" x14ac:dyDescent="0.25">
      <c r="A120" s="49" t="s">
        <v>1913</v>
      </c>
      <c r="B120" s="60" t="s">
        <v>985</v>
      </c>
      <c r="C120" s="266" t="s">
        <v>299</v>
      </c>
      <c r="D120" s="101" t="s">
        <v>299</v>
      </c>
      <c r="E120" s="58"/>
      <c r="F120" s="278" t="str">
        <f t="shared" ref="F120:F143" si="0">IF($C$144=0,"",IF(C120="[for completion]","",C120/$C$144))</f>
        <v/>
      </c>
      <c r="G120" s="278" t="str">
        <f t="shared" ref="G120:G143" si="1">IF($D$144=0,"",IF(D120="[for completion]","",D120/$D$144))</f>
        <v/>
      </c>
    </row>
    <row r="121" spans="1:7" x14ac:dyDescent="0.25">
      <c r="A121" s="49" t="s">
        <v>1914</v>
      </c>
      <c r="B121" s="60" t="s">
        <v>985</v>
      </c>
      <c r="C121" s="266" t="s">
        <v>299</v>
      </c>
      <c r="D121" s="101" t="s">
        <v>299</v>
      </c>
      <c r="E121" s="58"/>
      <c r="F121" s="278" t="str">
        <f t="shared" si="0"/>
        <v/>
      </c>
      <c r="G121" s="278" t="str">
        <f t="shared" si="1"/>
        <v/>
      </c>
    </row>
    <row r="122" spans="1:7" x14ac:dyDescent="0.25">
      <c r="A122" s="49" t="s">
        <v>1915</v>
      </c>
      <c r="B122" s="60" t="s">
        <v>985</v>
      </c>
      <c r="C122" s="266" t="s">
        <v>299</v>
      </c>
      <c r="D122" s="101" t="s">
        <v>299</v>
      </c>
      <c r="E122" s="58"/>
      <c r="F122" s="278" t="str">
        <f t="shared" si="0"/>
        <v/>
      </c>
      <c r="G122" s="278" t="str">
        <f t="shared" si="1"/>
        <v/>
      </c>
    </row>
    <row r="123" spans="1:7" x14ac:dyDescent="0.25">
      <c r="A123" s="49" t="s">
        <v>1916</v>
      </c>
      <c r="B123" s="60" t="s">
        <v>985</v>
      </c>
      <c r="C123" s="266" t="s">
        <v>299</v>
      </c>
      <c r="D123" s="101" t="s">
        <v>299</v>
      </c>
      <c r="E123" s="58"/>
      <c r="F123" s="278" t="str">
        <f t="shared" si="0"/>
        <v/>
      </c>
      <c r="G123" s="278" t="str">
        <f t="shared" si="1"/>
        <v/>
      </c>
    </row>
    <row r="124" spans="1:7" x14ac:dyDescent="0.25">
      <c r="A124" s="49" t="s">
        <v>1917</v>
      </c>
      <c r="B124" s="60" t="s">
        <v>985</v>
      </c>
      <c r="C124" s="266" t="s">
        <v>299</v>
      </c>
      <c r="D124" s="101" t="s">
        <v>299</v>
      </c>
      <c r="E124" s="58"/>
      <c r="F124" s="278" t="str">
        <f t="shared" si="0"/>
        <v/>
      </c>
      <c r="G124" s="278" t="str">
        <f t="shared" si="1"/>
        <v/>
      </c>
    </row>
    <row r="125" spans="1:7" x14ac:dyDescent="0.25">
      <c r="A125" s="49" t="s">
        <v>1918</v>
      </c>
      <c r="B125" s="60" t="s">
        <v>985</v>
      </c>
      <c r="C125" s="266" t="s">
        <v>299</v>
      </c>
      <c r="D125" s="101" t="s">
        <v>299</v>
      </c>
      <c r="E125" s="58"/>
      <c r="F125" s="278" t="str">
        <f t="shared" si="0"/>
        <v/>
      </c>
      <c r="G125" s="278" t="str">
        <f t="shared" si="1"/>
        <v/>
      </c>
    </row>
    <row r="126" spans="1:7" x14ac:dyDescent="0.25">
      <c r="A126" s="49" t="s">
        <v>1919</v>
      </c>
      <c r="B126" s="60" t="s">
        <v>985</v>
      </c>
      <c r="C126" s="266" t="s">
        <v>299</v>
      </c>
      <c r="D126" s="101" t="s">
        <v>299</v>
      </c>
      <c r="E126" s="58"/>
      <c r="F126" s="278" t="str">
        <f t="shared" si="0"/>
        <v/>
      </c>
      <c r="G126" s="278" t="str">
        <f t="shared" si="1"/>
        <v/>
      </c>
    </row>
    <row r="127" spans="1:7" x14ac:dyDescent="0.25">
      <c r="A127" s="49" t="s">
        <v>1920</v>
      </c>
      <c r="B127" s="60" t="s">
        <v>985</v>
      </c>
      <c r="C127" s="266" t="s">
        <v>299</v>
      </c>
      <c r="D127" s="101" t="s">
        <v>299</v>
      </c>
      <c r="E127" s="58"/>
      <c r="F127" s="278" t="str">
        <f t="shared" si="0"/>
        <v/>
      </c>
      <c r="G127" s="278" t="str">
        <f t="shared" si="1"/>
        <v/>
      </c>
    </row>
    <row r="128" spans="1:7" x14ac:dyDescent="0.25">
      <c r="A128" s="49" t="s">
        <v>1921</v>
      </c>
      <c r="B128" s="60" t="s">
        <v>985</v>
      </c>
      <c r="C128" s="266" t="s">
        <v>299</v>
      </c>
      <c r="D128" s="101" t="s">
        <v>299</v>
      </c>
      <c r="E128" s="58"/>
      <c r="F128" s="278" t="str">
        <f t="shared" si="0"/>
        <v/>
      </c>
      <c r="G128" s="278" t="str">
        <f t="shared" si="1"/>
        <v/>
      </c>
    </row>
    <row r="129" spans="1:7" x14ac:dyDescent="0.25">
      <c r="A129" s="49" t="s">
        <v>1922</v>
      </c>
      <c r="B129" s="60" t="s">
        <v>985</v>
      </c>
      <c r="C129" s="266" t="s">
        <v>299</v>
      </c>
      <c r="D129" s="101" t="s">
        <v>299</v>
      </c>
      <c r="E129" s="60"/>
      <c r="F129" s="278" t="str">
        <f t="shared" si="0"/>
        <v/>
      </c>
      <c r="G129" s="278" t="str">
        <f t="shared" si="1"/>
        <v/>
      </c>
    </row>
    <row r="130" spans="1:7" x14ac:dyDescent="0.25">
      <c r="A130" s="49" t="s">
        <v>1923</v>
      </c>
      <c r="B130" s="60" t="s">
        <v>985</v>
      </c>
      <c r="C130" s="266" t="s">
        <v>299</v>
      </c>
      <c r="D130" s="101" t="s">
        <v>299</v>
      </c>
      <c r="E130" s="60"/>
      <c r="F130" s="278" t="str">
        <f t="shared" si="0"/>
        <v/>
      </c>
      <c r="G130" s="278" t="str">
        <f t="shared" si="1"/>
        <v/>
      </c>
    </row>
    <row r="131" spans="1:7" x14ac:dyDescent="0.25">
      <c r="A131" s="49" t="s">
        <v>1924</v>
      </c>
      <c r="B131" s="60" t="s">
        <v>985</v>
      </c>
      <c r="C131" s="266" t="s">
        <v>299</v>
      </c>
      <c r="D131" s="101" t="s">
        <v>299</v>
      </c>
      <c r="E131" s="60"/>
      <c r="F131" s="278" t="str">
        <f t="shared" si="0"/>
        <v/>
      </c>
      <c r="G131" s="278" t="str">
        <f t="shared" si="1"/>
        <v/>
      </c>
    </row>
    <row r="132" spans="1:7" x14ac:dyDescent="0.25">
      <c r="A132" s="49" t="s">
        <v>1925</v>
      </c>
      <c r="B132" s="60" t="s">
        <v>985</v>
      </c>
      <c r="C132" s="266" t="s">
        <v>299</v>
      </c>
      <c r="D132" s="101" t="s">
        <v>299</v>
      </c>
      <c r="E132" s="60"/>
      <c r="F132" s="278" t="str">
        <f t="shared" si="0"/>
        <v/>
      </c>
      <c r="G132" s="278" t="str">
        <f t="shared" si="1"/>
        <v/>
      </c>
    </row>
    <row r="133" spans="1:7" x14ac:dyDescent="0.25">
      <c r="A133" s="49" t="s">
        <v>1926</v>
      </c>
      <c r="B133" s="60" t="s">
        <v>985</v>
      </c>
      <c r="C133" s="266" t="s">
        <v>299</v>
      </c>
      <c r="D133" s="101" t="s">
        <v>299</v>
      </c>
      <c r="E133" s="60"/>
      <c r="F133" s="278" t="str">
        <f t="shared" si="0"/>
        <v/>
      </c>
      <c r="G133" s="278" t="str">
        <f t="shared" si="1"/>
        <v/>
      </c>
    </row>
    <row r="134" spans="1:7" x14ac:dyDescent="0.25">
      <c r="A134" s="49" t="s">
        <v>1927</v>
      </c>
      <c r="B134" s="60" t="s">
        <v>985</v>
      </c>
      <c r="C134" s="266" t="s">
        <v>299</v>
      </c>
      <c r="D134" s="101" t="s">
        <v>299</v>
      </c>
      <c r="E134" s="60"/>
      <c r="F134" s="278" t="str">
        <f t="shared" si="0"/>
        <v/>
      </c>
      <c r="G134" s="278" t="str">
        <f t="shared" si="1"/>
        <v/>
      </c>
    </row>
    <row r="135" spans="1:7" x14ac:dyDescent="0.25">
      <c r="A135" s="49" t="s">
        <v>1928</v>
      </c>
      <c r="B135" s="60" t="s">
        <v>985</v>
      </c>
      <c r="C135" s="266" t="s">
        <v>299</v>
      </c>
      <c r="D135" s="101" t="s">
        <v>299</v>
      </c>
      <c r="F135" s="278" t="str">
        <f t="shared" si="0"/>
        <v/>
      </c>
      <c r="G135" s="278" t="str">
        <f t="shared" si="1"/>
        <v/>
      </c>
    </row>
    <row r="136" spans="1:7" x14ac:dyDescent="0.25">
      <c r="A136" s="49" t="s">
        <v>1929</v>
      </c>
      <c r="B136" s="60" t="s">
        <v>985</v>
      </c>
      <c r="C136" s="266" t="s">
        <v>299</v>
      </c>
      <c r="D136" s="101" t="s">
        <v>299</v>
      </c>
      <c r="E136" s="117"/>
      <c r="F136" s="278" t="str">
        <f t="shared" si="0"/>
        <v/>
      </c>
      <c r="G136" s="278" t="str">
        <f t="shared" si="1"/>
        <v/>
      </c>
    </row>
    <row r="137" spans="1:7" x14ac:dyDescent="0.25">
      <c r="A137" s="49" t="s">
        <v>1930</v>
      </c>
      <c r="B137" s="60" t="s">
        <v>985</v>
      </c>
      <c r="C137" s="266" t="s">
        <v>299</v>
      </c>
      <c r="D137" s="101" t="s">
        <v>299</v>
      </c>
      <c r="E137" s="117"/>
      <c r="F137" s="278" t="str">
        <f t="shared" si="0"/>
        <v/>
      </c>
      <c r="G137" s="278" t="str">
        <f t="shared" si="1"/>
        <v/>
      </c>
    </row>
    <row r="138" spans="1:7" x14ac:dyDescent="0.25">
      <c r="A138" s="49" t="s">
        <v>1931</v>
      </c>
      <c r="B138" s="60" t="s">
        <v>985</v>
      </c>
      <c r="C138" s="266" t="s">
        <v>299</v>
      </c>
      <c r="D138" s="101" t="s">
        <v>299</v>
      </c>
      <c r="E138" s="117"/>
      <c r="F138" s="278" t="str">
        <f t="shared" si="0"/>
        <v/>
      </c>
      <c r="G138" s="278" t="str">
        <f t="shared" si="1"/>
        <v/>
      </c>
    </row>
    <row r="139" spans="1:7" x14ac:dyDescent="0.25">
      <c r="A139" s="49" t="s">
        <v>1932</v>
      </c>
      <c r="B139" s="60" t="s">
        <v>985</v>
      </c>
      <c r="C139" s="266" t="s">
        <v>299</v>
      </c>
      <c r="D139" s="101" t="s">
        <v>299</v>
      </c>
      <c r="E139" s="117"/>
      <c r="F139" s="278" t="str">
        <f t="shared" si="0"/>
        <v/>
      </c>
      <c r="G139" s="278" t="str">
        <f t="shared" si="1"/>
        <v/>
      </c>
    </row>
    <row r="140" spans="1:7" x14ac:dyDescent="0.25">
      <c r="A140" s="49" t="s">
        <v>1933</v>
      </c>
      <c r="B140" s="60" t="s">
        <v>985</v>
      </c>
      <c r="C140" s="266" t="s">
        <v>299</v>
      </c>
      <c r="D140" s="101" t="s">
        <v>299</v>
      </c>
      <c r="E140" s="117"/>
      <c r="F140" s="278" t="str">
        <f t="shared" si="0"/>
        <v/>
      </c>
      <c r="G140" s="278" t="str">
        <f t="shared" si="1"/>
        <v/>
      </c>
    </row>
    <row r="141" spans="1:7" x14ac:dyDescent="0.25">
      <c r="A141" s="49" t="s">
        <v>1934</v>
      </c>
      <c r="B141" s="60" t="s">
        <v>985</v>
      </c>
      <c r="C141" s="266" t="s">
        <v>299</v>
      </c>
      <c r="D141" s="101" t="s">
        <v>299</v>
      </c>
      <c r="E141" s="117"/>
      <c r="F141" s="278" t="str">
        <f t="shared" si="0"/>
        <v/>
      </c>
      <c r="G141" s="278" t="str">
        <f t="shared" si="1"/>
        <v/>
      </c>
    </row>
    <row r="142" spans="1:7" x14ac:dyDescent="0.25">
      <c r="A142" s="49" t="s">
        <v>1935</v>
      </c>
      <c r="B142" s="60" t="s">
        <v>985</v>
      </c>
      <c r="C142" s="266" t="s">
        <v>299</v>
      </c>
      <c r="D142" s="101" t="s">
        <v>299</v>
      </c>
      <c r="E142" s="117"/>
      <c r="F142" s="278" t="str">
        <f t="shared" si="0"/>
        <v/>
      </c>
      <c r="G142" s="278" t="str">
        <f t="shared" si="1"/>
        <v/>
      </c>
    </row>
    <row r="143" spans="1:7" x14ac:dyDescent="0.25">
      <c r="A143" s="49" t="s">
        <v>1936</v>
      </c>
      <c r="B143" s="60" t="s">
        <v>985</v>
      </c>
      <c r="C143" s="266" t="s">
        <v>299</v>
      </c>
      <c r="D143" s="101" t="s">
        <v>299</v>
      </c>
      <c r="E143" s="117"/>
      <c r="F143" s="278" t="str">
        <f t="shared" si="0"/>
        <v/>
      </c>
      <c r="G143" s="278" t="str">
        <f t="shared" si="1"/>
        <v/>
      </c>
    </row>
    <row r="144" spans="1:7" x14ac:dyDescent="0.25">
      <c r="A144" s="49" t="s">
        <v>1937</v>
      </c>
      <c r="B144" s="70" t="s">
        <v>372</v>
      </c>
      <c r="C144" s="280">
        <f>SUM(C120:C143)</f>
        <v>0</v>
      </c>
      <c r="D144" s="68">
        <f>SUM(D120:D143)</f>
        <v>0</v>
      </c>
      <c r="E144" s="117"/>
      <c r="F144" s="281">
        <f>SUM(F120:F143)</f>
        <v>0</v>
      </c>
      <c r="G144" s="281">
        <f>SUM(G120:G143)</f>
        <v>0</v>
      </c>
    </row>
    <row r="145" spans="1:7" ht="15" customHeight="1" x14ac:dyDescent="0.25">
      <c r="A145" s="62"/>
      <c r="B145" s="63" t="s">
        <v>1938</v>
      </c>
      <c r="C145" s="62" t="s">
        <v>1067</v>
      </c>
      <c r="D145" s="62" t="s">
        <v>1068</v>
      </c>
      <c r="E145" s="64"/>
      <c r="F145" s="62" t="s">
        <v>1808</v>
      </c>
      <c r="G145" s="62" t="s">
        <v>1070</v>
      </c>
    </row>
    <row r="146" spans="1:7" x14ac:dyDescent="0.25">
      <c r="A146" s="49" t="s">
        <v>1939</v>
      </c>
      <c r="B146" s="49" t="s">
        <v>1105</v>
      </c>
      <c r="C146" s="279" t="s">
        <v>299</v>
      </c>
      <c r="G146" s="49"/>
    </row>
    <row r="147" spans="1:7" x14ac:dyDescent="0.25">
      <c r="G147" s="49"/>
    </row>
    <row r="148" spans="1:7" x14ac:dyDescent="0.25">
      <c r="B148" s="60" t="s">
        <v>1106</v>
      </c>
      <c r="G148" s="49"/>
    </row>
    <row r="149" spans="1:7" x14ac:dyDescent="0.25">
      <c r="A149" s="49" t="s">
        <v>1940</v>
      </c>
      <c r="B149" s="49" t="s">
        <v>1108</v>
      </c>
      <c r="C149" s="266" t="s">
        <v>299</v>
      </c>
      <c r="D149" s="101" t="s">
        <v>299</v>
      </c>
      <c r="F149" s="278" t="str">
        <f t="shared" ref="F149:F156" si="2">IF($C$157=0,"",IF(C149="[for completion]","",C149/$C$157))</f>
        <v/>
      </c>
      <c r="G149" s="278" t="str">
        <f t="shared" ref="G149:G156" si="3">IF($D$157=0,"",IF(D149="[for completion]","",D149/$D$157))</f>
        <v/>
      </c>
    </row>
    <row r="150" spans="1:7" x14ac:dyDescent="0.25">
      <c r="A150" s="49" t="s">
        <v>1941</v>
      </c>
      <c r="B150" s="49" t="s">
        <v>1110</v>
      </c>
      <c r="C150" s="266" t="s">
        <v>299</v>
      </c>
      <c r="D150" s="101" t="s">
        <v>299</v>
      </c>
      <c r="F150" s="278" t="str">
        <f t="shared" si="2"/>
        <v/>
      </c>
      <c r="G150" s="278" t="str">
        <f t="shared" si="3"/>
        <v/>
      </c>
    </row>
    <row r="151" spans="1:7" x14ac:dyDescent="0.25">
      <c r="A151" s="49" t="s">
        <v>1942</v>
      </c>
      <c r="B151" s="49" t="s">
        <v>1112</v>
      </c>
      <c r="C151" s="266" t="s">
        <v>299</v>
      </c>
      <c r="D151" s="101" t="s">
        <v>299</v>
      </c>
      <c r="F151" s="278" t="str">
        <f t="shared" si="2"/>
        <v/>
      </c>
      <c r="G151" s="278" t="str">
        <f t="shared" si="3"/>
        <v/>
      </c>
    </row>
    <row r="152" spans="1:7" x14ac:dyDescent="0.25">
      <c r="A152" s="49" t="s">
        <v>1943</v>
      </c>
      <c r="B152" s="49" t="s">
        <v>1114</v>
      </c>
      <c r="C152" s="266" t="s">
        <v>299</v>
      </c>
      <c r="D152" s="101" t="s">
        <v>299</v>
      </c>
      <c r="F152" s="278" t="str">
        <f t="shared" si="2"/>
        <v/>
      </c>
      <c r="G152" s="278" t="str">
        <f t="shared" si="3"/>
        <v/>
      </c>
    </row>
    <row r="153" spans="1:7" x14ac:dyDescent="0.25">
      <c r="A153" s="49" t="s">
        <v>1944</v>
      </c>
      <c r="B153" s="49" t="s">
        <v>1116</v>
      </c>
      <c r="C153" s="266" t="s">
        <v>299</v>
      </c>
      <c r="D153" s="101" t="s">
        <v>299</v>
      </c>
      <c r="F153" s="278" t="str">
        <f t="shared" si="2"/>
        <v/>
      </c>
      <c r="G153" s="278" t="str">
        <f t="shared" si="3"/>
        <v/>
      </c>
    </row>
    <row r="154" spans="1:7" x14ac:dyDescent="0.25">
      <c r="A154" s="49" t="s">
        <v>1945</v>
      </c>
      <c r="B154" s="49" t="s">
        <v>1118</v>
      </c>
      <c r="C154" s="266" t="s">
        <v>299</v>
      </c>
      <c r="D154" s="101" t="s">
        <v>299</v>
      </c>
      <c r="F154" s="278" t="str">
        <f t="shared" si="2"/>
        <v/>
      </c>
      <c r="G154" s="278" t="str">
        <f t="shared" si="3"/>
        <v/>
      </c>
    </row>
    <row r="155" spans="1:7" x14ac:dyDescent="0.25">
      <c r="A155" s="49" t="s">
        <v>1946</v>
      </c>
      <c r="B155" s="49" t="s">
        <v>1120</v>
      </c>
      <c r="C155" s="266" t="s">
        <v>299</v>
      </c>
      <c r="D155" s="101" t="s">
        <v>299</v>
      </c>
      <c r="F155" s="278" t="str">
        <f t="shared" si="2"/>
        <v/>
      </c>
      <c r="G155" s="278" t="str">
        <f t="shared" si="3"/>
        <v/>
      </c>
    </row>
    <row r="156" spans="1:7" x14ac:dyDescent="0.25">
      <c r="A156" s="49" t="s">
        <v>1947</v>
      </c>
      <c r="B156" s="49" t="s">
        <v>1122</v>
      </c>
      <c r="C156" s="266" t="s">
        <v>299</v>
      </c>
      <c r="D156" s="101" t="s">
        <v>299</v>
      </c>
      <c r="F156" s="278" t="str">
        <f t="shared" si="2"/>
        <v/>
      </c>
      <c r="G156" s="278" t="str">
        <f t="shared" si="3"/>
        <v/>
      </c>
    </row>
    <row r="157" spans="1:7" x14ac:dyDescent="0.25">
      <c r="A157" s="49" t="s">
        <v>1948</v>
      </c>
      <c r="B157" s="70" t="s">
        <v>372</v>
      </c>
      <c r="C157" s="266">
        <f>SUM(C149:C156)</f>
        <v>0</v>
      </c>
      <c r="D157" s="101">
        <f>SUM(D149:D156)</f>
        <v>0</v>
      </c>
      <c r="F157" s="279">
        <f>SUM(F149:F156)</f>
        <v>0</v>
      </c>
      <c r="G157" s="279">
        <f>SUM(G149:G156)</f>
        <v>0</v>
      </c>
    </row>
    <row r="158" spans="1:7" outlineLevel="1" x14ac:dyDescent="0.25">
      <c r="A158" s="49" t="s">
        <v>1949</v>
      </c>
      <c r="B158" s="72" t="s">
        <v>1125</v>
      </c>
      <c r="C158" s="266"/>
      <c r="D158" s="101"/>
      <c r="F158" s="278" t="str">
        <f t="shared" ref="F158:F163" si="4">IF($C$157=0,"",IF(C158="[for completion]","",C158/$C$157))</f>
        <v/>
      </c>
      <c r="G158" s="278" t="str">
        <f t="shared" ref="G158:G163" si="5">IF($D$157=0,"",IF(D158="[for completion]","",D158/$D$157))</f>
        <v/>
      </c>
    </row>
    <row r="159" spans="1:7" outlineLevel="1" x14ac:dyDescent="0.25">
      <c r="A159" s="49" t="s">
        <v>1950</v>
      </c>
      <c r="B159" s="72" t="s">
        <v>1127</v>
      </c>
      <c r="C159" s="266"/>
      <c r="D159" s="101"/>
      <c r="F159" s="278" t="str">
        <f t="shared" si="4"/>
        <v/>
      </c>
      <c r="G159" s="278" t="str">
        <f t="shared" si="5"/>
        <v/>
      </c>
    </row>
    <row r="160" spans="1:7" outlineLevel="1" x14ac:dyDescent="0.25">
      <c r="A160" s="49" t="s">
        <v>1951</v>
      </c>
      <c r="B160" s="72" t="s">
        <v>1129</v>
      </c>
      <c r="C160" s="266"/>
      <c r="D160" s="101"/>
      <c r="F160" s="278" t="str">
        <f t="shared" si="4"/>
        <v/>
      </c>
      <c r="G160" s="278" t="str">
        <f t="shared" si="5"/>
        <v/>
      </c>
    </row>
    <row r="161" spans="1:7" outlineLevel="1" x14ac:dyDescent="0.25">
      <c r="A161" s="49" t="s">
        <v>1952</v>
      </c>
      <c r="B161" s="72" t="s">
        <v>1131</v>
      </c>
      <c r="C161" s="266"/>
      <c r="D161" s="101"/>
      <c r="F161" s="278" t="str">
        <f t="shared" si="4"/>
        <v/>
      </c>
      <c r="G161" s="278" t="str">
        <f t="shared" si="5"/>
        <v/>
      </c>
    </row>
    <row r="162" spans="1:7" outlineLevel="1" x14ac:dyDescent="0.25">
      <c r="A162" s="49" t="s">
        <v>1953</v>
      </c>
      <c r="B162" s="72" t="s">
        <v>1133</v>
      </c>
      <c r="C162" s="266"/>
      <c r="D162" s="101"/>
      <c r="F162" s="278" t="str">
        <f t="shared" si="4"/>
        <v/>
      </c>
      <c r="G162" s="278" t="str">
        <f t="shared" si="5"/>
        <v/>
      </c>
    </row>
    <row r="163" spans="1:7" outlineLevel="1" x14ac:dyDescent="0.25">
      <c r="A163" s="49" t="s">
        <v>1954</v>
      </c>
      <c r="B163" s="72" t="s">
        <v>1135</v>
      </c>
      <c r="C163" s="266"/>
      <c r="D163" s="101"/>
      <c r="F163" s="278" t="str">
        <f t="shared" si="4"/>
        <v/>
      </c>
      <c r="G163" s="278" t="str">
        <f t="shared" si="5"/>
        <v/>
      </c>
    </row>
    <row r="164" spans="1:7" outlineLevel="1" x14ac:dyDescent="0.25">
      <c r="A164" s="49" t="s">
        <v>1955</v>
      </c>
      <c r="B164" s="72"/>
      <c r="F164" s="69"/>
      <c r="G164" s="69"/>
    </row>
    <row r="165" spans="1:7" outlineLevel="1" x14ac:dyDescent="0.25">
      <c r="A165" s="49" t="s">
        <v>1956</v>
      </c>
      <c r="B165" s="72"/>
      <c r="F165" s="69"/>
      <c r="G165" s="69"/>
    </row>
    <row r="166" spans="1:7" outlineLevel="1" x14ac:dyDescent="0.25">
      <c r="A166" s="49" t="s">
        <v>1957</v>
      </c>
      <c r="B166" s="72"/>
      <c r="F166" s="69"/>
      <c r="G166" s="69"/>
    </row>
    <row r="167" spans="1:7" ht="15" customHeight="1" x14ac:dyDescent="0.25">
      <c r="A167" s="62"/>
      <c r="B167" s="63" t="s">
        <v>1958</v>
      </c>
      <c r="C167" s="62" t="s">
        <v>1067</v>
      </c>
      <c r="D167" s="62" t="s">
        <v>1068</v>
      </c>
      <c r="E167" s="64"/>
      <c r="F167" s="62" t="s">
        <v>1808</v>
      </c>
      <c r="G167" s="62" t="s">
        <v>1070</v>
      </c>
    </row>
    <row r="168" spans="1:7" x14ac:dyDescent="0.25">
      <c r="A168" s="49" t="s">
        <v>1959</v>
      </c>
      <c r="B168" s="49" t="s">
        <v>1105</v>
      </c>
      <c r="C168" s="279" t="s">
        <v>350</v>
      </c>
      <c r="G168" s="49"/>
    </row>
    <row r="169" spans="1:7" x14ac:dyDescent="0.25">
      <c r="G169" s="49"/>
    </row>
    <row r="170" spans="1:7" x14ac:dyDescent="0.25">
      <c r="B170" s="60" t="s">
        <v>1106</v>
      </c>
      <c r="G170" s="49"/>
    </row>
    <row r="171" spans="1:7" x14ac:dyDescent="0.25">
      <c r="A171" s="49" t="s">
        <v>1960</v>
      </c>
      <c r="B171" s="49" t="s">
        <v>1108</v>
      </c>
      <c r="C171" s="266" t="s">
        <v>350</v>
      </c>
      <c r="D171" s="101" t="s">
        <v>350</v>
      </c>
      <c r="F171" s="278" t="str">
        <f t="shared" ref="F171:F178" si="6">IF($C$179=0,"",IF(C171="[Mark as ND1 if not relevant]","",C171/$C$179))</f>
        <v/>
      </c>
      <c r="G171" s="278" t="str">
        <f t="shared" ref="G171:G178" si="7">IF($D$179=0,"",IF(D171="[Mark as ND1 if not relevant]","",D171/$D$179))</f>
        <v/>
      </c>
    </row>
    <row r="172" spans="1:7" x14ac:dyDescent="0.25">
      <c r="A172" s="49" t="s">
        <v>1961</v>
      </c>
      <c r="B172" s="49" t="s">
        <v>1110</v>
      </c>
      <c r="C172" s="266" t="s">
        <v>350</v>
      </c>
      <c r="D172" s="101" t="s">
        <v>350</v>
      </c>
      <c r="F172" s="278" t="str">
        <f t="shared" si="6"/>
        <v/>
      </c>
      <c r="G172" s="278" t="str">
        <f t="shared" si="7"/>
        <v/>
      </c>
    </row>
    <row r="173" spans="1:7" x14ac:dyDescent="0.25">
      <c r="A173" s="49" t="s">
        <v>1962</v>
      </c>
      <c r="B173" s="49" t="s">
        <v>1112</v>
      </c>
      <c r="C173" s="266" t="s">
        <v>350</v>
      </c>
      <c r="D173" s="101" t="s">
        <v>350</v>
      </c>
      <c r="F173" s="278" t="str">
        <f t="shared" si="6"/>
        <v/>
      </c>
      <c r="G173" s="278" t="str">
        <f t="shared" si="7"/>
        <v/>
      </c>
    </row>
    <row r="174" spans="1:7" x14ac:dyDescent="0.25">
      <c r="A174" s="49" t="s">
        <v>1963</v>
      </c>
      <c r="B174" s="49" t="s">
        <v>1114</v>
      </c>
      <c r="C174" s="266" t="s">
        <v>350</v>
      </c>
      <c r="D174" s="101" t="s">
        <v>350</v>
      </c>
      <c r="F174" s="278" t="str">
        <f t="shared" si="6"/>
        <v/>
      </c>
      <c r="G174" s="278" t="str">
        <f t="shared" si="7"/>
        <v/>
      </c>
    </row>
    <row r="175" spans="1:7" x14ac:dyDescent="0.25">
      <c r="A175" s="49" t="s">
        <v>1964</v>
      </c>
      <c r="B175" s="49" t="s">
        <v>1116</v>
      </c>
      <c r="C175" s="266" t="s">
        <v>350</v>
      </c>
      <c r="D175" s="101" t="s">
        <v>350</v>
      </c>
      <c r="F175" s="278" t="str">
        <f t="shared" si="6"/>
        <v/>
      </c>
      <c r="G175" s="278" t="str">
        <f t="shared" si="7"/>
        <v/>
      </c>
    </row>
    <row r="176" spans="1:7" x14ac:dyDescent="0.25">
      <c r="A176" s="49" t="s">
        <v>1965</v>
      </c>
      <c r="B176" s="49" t="s">
        <v>1118</v>
      </c>
      <c r="C176" s="266" t="s">
        <v>350</v>
      </c>
      <c r="D176" s="101" t="s">
        <v>350</v>
      </c>
      <c r="F176" s="278" t="str">
        <f t="shared" si="6"/>
        <v/>
      </c>
      <c r="G176" s="278" t="str">
        <f t="shared" si="7"/>
        <v/>
      </c>
    </row>
    <row r="177" spans="1:7" x14ac:dyDescent="0.25">
      <c r="A177" s="49" t="s">
        <v>1966</v>
      </c>
      <c r="B177" s="49" t="s">
        <v>1120</v>
      </c>
      <c r="C177" s="266" t="s">
        <v>350</v>
      </c>
      <c r="D177" s="101" t="s">
        <v>350</v>
      </c>
      <c r="F177" s="278" t="str">
        <f t="shared" si="6"/>
        <v/>
      </c>
      <c r="G177" s="278" t="str">
        <f t="shared" si="7"/>
        <v/>
      </c>
    </row>
    <row r="178" spans="1:7" x14ac:dyDescent="0.25">
      <c r="A178" s="49" t="s">
        <v>1967</v>
      </c>
      <c r="B178" s="49" t="s">
        <v>1122</v>
      </c>
      <c r="C178" s="266" t="s">
        <v>350</v>
      </c>
      <c r="D178" s="101" t="s">
        <v>350</v>
      </c>
      <c r="F178" s="278" t="str">
        <f t="shared" si="6"/>
        <v/>
      </c>
      <c r="G178" s="278" t="str">
        <f t="shared" si="7"/>
        <v/>
      </c>
    </row>
    <row r="179" spans="1:7" x14ac:dyDescent="0.25">
      <c r="A179" s="49" t="s">
        <v>1968</v>
      </c>
      <c r="B179" s="70" t="s">
        <v>372</v>
      </c>
      <c r="C179" s="266">
        <f>SUM(C171:C178)</f>
        <v>0</v>
      </c>
      <c r="D179" s="101">
        <f>SUM(D171:D178)</f>
        <v>0</v>
      </c>
      <c r="F179" s="279">
        <f>SUM(F171:F178)</f>
        <v>0</v>
      </c>
      <c r="G179" s="279">
        <f>SUM(G171:G178)</f>
        <v>0</v>
      </c>
    </row>
    <row r="180" spans="1:7" outlineLevel="1" x14ac:dyDescent="0.25">
      <c r="A180" s="49" t="s">
        <v>1969</v>
      </c>
      <c r="B180" s="72" t="s">
        <v>1125</v>
      </c>
      <c r="C180" s="266"/>
      <c r="D180" s="101"/>
      <c r="F180" s="278" t="str">
        <f t="shared" ref="F180:F185" si="8">IF($C$179=0,"",IF(C180="[for completion]","",C180/$C$179))</f>
        <v/>
      </c>
      <c r="G180" s="278" t="str">
        <f t="shared" ref="G180:G185" si="9">IF($D$179=0,"",IF(D180="[for completion]","",D180/$D$179))</f>
        <v/>
      </c>
    </row>
    <row r="181" spans="1:7" outlineLevel="1" x14ac:dyDescent="0.25">
      <c r="A181" s="49" t="s">
        <v>1970</v>
      </c>
      <c r="B181" s="72" t="s">
        <v>1127</v>
      </c>
      <c r="C181" s="266"/>
      <c r="D181" s="101"/>
      <c r="F181" s="278" t="str">
        <f t="shared" si="8"/>
        <v/>
      </c>
      <c r="G181" s="278" t="str">
        <f t="shared" si="9"/>
        <v/>
      </c>
    </row>
    <row r="182" spans="1:7" outlineLevel="1" x14ac:dyDescent="0.25">
      <c r="A182" s="49" t="s">
        <v>1971</v>
      </c>
      <c r="B182" s="72" t="s">
        <v>1129</v>
      </c>
      <c r="C182" s="266"/>
      <c r="D182" s="101"/>
      <c r="F182" s="278" t="str">
        <f t="shared" si="8"/>
        <v/>
      </c>
      <c r="G182" s="278" t="str">
        <f t="shared" si="9"/>
        <v/>
      </c>
    </row>
    <row r="183" spans="1:7" outlineLevel="1" x14ac:dyDescent="0.25">
      <c r="A183" s="49" t="s">
        <v>1972</v>
      </c>
      <c r="B183" s="72" t="s">
        <v>1131</v>
      </c>
      <c r="C183" s="266"/>
      <c r="D183" s="101"/>
      <c r="F183" s="278" t="str">
        <f t="shared" si="8"/>
        <v/>
      </c>
      <c r="G183" s="278" t="str">
        <f t="shared" si="9"/>
        <v/>
      </c>
    </row>
    <row r="184" spans="1:7" outlineLevel="1" x14ac:dyDescent="0.25">
      <c r="A184" s="49" t="s">
        <v>1973</v>
      </c>
      <c r="B184" s="72" t="s">
        <v>1133</v>
      </c>
      <c r="C184" s="266"/>
      <c r="D184" s="101"/>
      <c r="F184" s="278" t="str">
        <f t="shared" si="8"/>
        <v/>
      </c>
      <c r="G184" s="278" t="str">
        <f t="shared" si="9"/>
        <v/>
      </c>
    </row>
    <row r="185" spans="1:7" outlineLevel="1" x14ac:dyDescent="0.25">
      <c r="A185" s="49" t="s">
        <v>1974</v>
      </c>
      <c r="B185" s="72" t="s">
        <v>1135</v>
      </c>
      <c r="C185" s="266"/>
      <c r="D185" s="101"/>
      <c r="F185" s="278" t="str">
        <f t="shared" si="8"/>
        <v/>
      </c>
      <c r="G185" s="278" t="str">
        <f t="shared" si="9"/>
        <v/>
      </c>
    </row>
    <row r="186" spans="1:7" outlineLevel="1" x14ac:dyDescent="0.25">
      <c r="A186" s="49" t="s">
        <v>1975</v>
      </c>
      <c r="B186" s="72"/>
      <c r="F186" s="69"/>
      <c r="G186" s="69"/>
    </row>
    <row r="187" spans="1:7" outlineLevel="1" x14ac:dyDescent="0.25">
      <c r="A187" s="49" t="s">
        <v>1976</v>
      </c>
      <c r="B187" s="72"/>
      <c r="F187" s="69"/>
      <c r="G187" s="69"/>
    </row>
    <row r="188" spans="1:7" outlineLevel="1" x14ac:dyDescent="0.25">
      <c r="A188" s="49" t="s">
        <v>1977</v>
      </c>
      <c r="B188" s="72"/>
      <c r="F188" s="69"/>
      <c r="G188" s="69"/>
    </row>
    <row r="189" spans="1:7" ht="15" customHeight="1" x14ac:dyDescent="0.25">
      <c r="A189" s="62"/>
      <c r="B189" s="63" t="s">
        <v>1978</v>
      </c>
      <c r="C189" s="62" t="s">
        <v>1808</v>
      </c>
      <c r="D189" s="62" t="s">
        <v>1979</v>
      </c>
      <c r="E189" s="64"/>
      <c r="F189" s="62"/>
      <c r="G189" s="62"/>
    </row>
    <row r="190" spans="1:7" x14ac:dyDescent="0.25">
      <c r="A190" s="49" t="s">
        <v>1980</v>
      </c>
      <c r="B190" s="60" t="s">
        <v>1981</v>
      </c>
      <c r="C190" s="266" t="s">
        <v>299</v>
      </c>
      <c r="D190" s="266" t="s">
        <v>299</v>
      </c>
      <c r="E190" s="279"/>
      <c r="F190" s="279"/>
      <c r="G190" s="117"/>
    </row>
    <row r="191" spans="1:7" x14ac:dyDescent="0.25">
      <c r="A191" s="49" t="s">
        <v>1982</v>
      </c>
      <c r="B191" s="60" t="s">
        <v>1983</v>
      </c>
      <c r="C191" s="266" t="s">
        <v>299</v>
      </c>
      <c r="D191" s="266" t="s">
        <v>299</v>
      </c>
      <c r="E191" s="279"/>
      <c r="F191" s="279"/>
      <c r="G191" s="117"/>
    </row>
    <row r="192" spans="1:7" x14ac:dyDescent="0.25">
      <c r="A192" s="49" t="s">
        <v>1984</v>
      </c>
      <c r="B192" s="60" t="s">
        <v>1985</v>
      </c>
      <c r="C192" s="266" t="s">
        <v>299</v>
      </c>
      <c r="D192" s="266" t="s">
        <v>299</v>
      </c>
      <c r="E192" s="117"/>
      <c r="F192" s="117"/>
      <c r="G192" s="117"/>
    </row>
    <row r="193" spans="1:7" x14ac:dyDescent="0.25">
      <c r="A193" s="49" t="s">
        <v>1986</v>
      </c>
      <c r="B193" s="60" t="s">
        <v>1987</v>
      </c>
      <c r="C193" s="266" t="s">
        <v>299</v>
      </c>
      <c r="D193" s="266" t="s">
        <v>299</v>
      </c>
      <c r="E193" s="117"/>
      <c r="F193" s="117"/>
      <c r="G193" s="117"/>
    </row>
    <row r="194" spans="1:7" x14ac:dyDescent="0.25">
      <c r="A194" s="49" t="s">
        <v>1988</v>
      </c>
      <c r="B194" s="60" t="s">
        <v>1989</v>
      </c>
      <c r="C194" s="266" t="s">
        <v>299</v>
      </c>
      <c r="D194" s="266" t="s">
        <v>299</v>
      </c>
      <c r="E194" s="117"/>
      <c r="F194" s="117"/>
      <c r="G194" s="117"/>
    </row>
    <row r="195" spans="1:7" x14ac:dyDescent="0.25">
      <c r="A195" s="49" t="s">
        <v>1990</v>
      </c>
      <c r="B195" s="60" t="s">
        <v>985</v>
      </c>
      <c r="C195" s="279" t="s">
        <v>299</v>
      </c>
      <c r="D195" s="266" t="s">
        <v>299</v>
      </c>
      <c r="E195" s="117"/>
      <c r="F195" s="117"/>
      <c r="G195" s="117"/>
    </row>
    <row r="196" spans="1:7" x14ac:dyDescent="0.25">
      <c r="A196" s="49" t="s">
        <v>1991</v>
      </c>
      <c r="B196" s="60" t="s">
        <v>985</v>
      </c>
      <c r="C196" s="279" t="s">
        <v>299</v>
      </c>
      <c r="D196" s="266" t="s">
        <v>299</v>
      </c>
      <c r="E196" s="117"/>
      <c r="F196" s="117"/>
      <c r="G196" s="117"/>
    </row>
    <row r="197" spans="1:7" x14ac:dyDescent="0.25">
      <c r="A197" s="49" t="s">
        <v>1992</v>
      </c>
      <c r="B197" s="60" t="s">
        <v>985</v>
      </c>
      <c r="C197" s="279" t="s">
        <v>299</v>
      </c>
      <c r="D197" s="266" t="s">
        <v>299</v>
      </c>
      <c r="E197" s="117"/>
      <c r="F197" s="117"/>
    </row>
    <row r="198" spans="1:7" x14ac:dyDescent="0.25">
      <c r="A198" s="49" t="s">
        <v>1993</v>
      </c>
      <c r="B198" s="60" t="s">
        <v>985</v>
      </c>
      <c r="C198" s="279" t="s">
        <v>299</v>
      </c>
      <c r="D198" s="266" t="s">
        <v>299</v>
      </c>
      <c r="E198" s="117"/>
      <c r="F198" s="117"/>
    </row>
    <row r="199" spans="1:7" x14ac:dyDescent="0.25">
      <c r="A199" s="49" t="s">
        <v>1994</v>
      </c>
      <c r="B199" s="60" t="s">
        <v>985</v>
      </c>
      <c r="C199" s="279" t="s">
        <v>299</v>
      </c>
      <c r="D199" s="266" t="s">
        <v>299</v>
      </c>
      <c r="E199" s="117"/>
      <c r="F199" s="117"/>
    </row>
    <row r="200" spans="1:7" x14ac:dyDescent="0.25">
      <c r="A200" s="49" t="s">
        <v>1995</v>
      </c>
      <c r="B200" s="60" t="s">
        <v>985</v>
      </c>
      <c r="C200" s="279" t="s">
        <v>299</v>
      </c>
      <c r="D200" s="266" t="s">
        <v>299</v>
      </c>
      <c r="E200" s="117"/>
      <c r="F200" s="117"/>
    </row>
    <row r="201" spans="1:7" x14ac:dyDescent="0.25">
      <c r="A201" s="49" t="s">
        <v>1996</v>
      </c>
      <c r="B201" s="60" t="s">
        <v>985</v>
      </c>
      <c r="C201" s="279" t="s">
        <v>299</v>
      </c>
      <c r="D201" s="266" t="s">
        <v>299</v>
      </c>
      <c r="E201" s="117"/>
      <c r="F201" s="117"/>
    </row>
    <row r="202" spans="1:7" x14ac:dyDescent="0.25">
      <c r="A202" s="49" t="s">
        <v>1997</v>
      </c>
      <c r="B202" s="60" t="s">
        <v>985</v>
      </c>
      <c r="C202" s="279" t="s">
        <v>299</v>
      </c>
      <c r="D202" s="266" t="s">
        <v>299</v>
      </c>
    </row>
    <row r="203" spans="1:7" x14ac:dyDescent="0.25">
      <c r="A203" s="49" t="s">
        <v>1998</v>
      </c>
      <c r="B203" s="60" t="s">
        <v>985</v>
      </c>
      <c r="C203" s="279" t="s">
        <v>299</v>
      </c>
      <c r="D203" s="266" t="s">
        <v>299</v>
      </c>
    </row>
    <row r="204" spans="1:7" x14ac:dyDescent="0.25">
      <c r="A204" s="49" t="s">
        <v>1999</v>
      </c>
      <c r="B204" s="60" t="s">
        <v>985</v>
      </c>
      <c r="C204" s="279" t="s">
        <v>299</v>
      </c>
      <c r="D204" s="266" t="s">
        <v>299</v>
      </c>
    </row>
    <row r="205" spans="1:7" x14ac:dyDescent="0.25">
      <c r="A205" s="49" t="s">
        <v>2000</v>
      </c>
      <c r="B205" s="60" t="s">
        <v>985</v>
      </c>
      <c r="C205" s="279" t="s">
        <v>299</v>
      </c>
      <c r="D205" s="266" t="s">
        <v>299</v>
      </c>
    </row>
    <row r="206" spans="1:7" x14ac:dyDescent="0.25">
      <c r="A206" s="49" t="s">
        <v>2001</v>
      </c>
      <c r="B206" s="60" t="s">
        <v>985</v>
      </c>
      <c r="C206" s="279" t="s">
        <v>299</v>
      </c>
      <c r="D206" s="266" t="s">
        <v>299</v>
      </c>
    </row>
    <row r="207" spans="1:7" outlineLevel="1" x14ac:dyDescent="0.25">
      <c r="A207" s="49" t="s">
        <v>2002</v>
      </c>
    </row>
    <row r="208" spans="1:7" outlineLevel="1" x14ac:dyDescent="0.25">
      <c r="A208" s="49" t="s">
        <v>2003</v>
      </c>
    </row>
    <row r="209" spans="1:7" outlineLevel="1" x14ac:dyDescent="0.25">
      <c r="A209" s="49" t="s">
        <v>2004</v>
      </c>
    </row>
    <row r="210" spans="1:7" outlineLevel="1" x14ac:dyDescent="0.25">
      <c r="A210" s="49" t="s">
        <v>2005</v>
      </c>
    </row>
    <row r="211" spans="1:7" outlineLevel="1" x14ac:dyDescent="0.25">
      <c r="A211" s="49" t="s">
        <v>2006</v>
      </c>
    </row>
    <row r="212" spans="1:7" x14ac:dyDescent="0.25">
      <c r="A212" s="62"/>
      <c r="B212" s="63" t="s">
        <v>2007</v>
      </c>
      <c r="C212" s="62" t="s">
        <v>1808</v>
      </c>
      <c r="D212" s="62" t="s">
        <v>1979</v>
      </c>
      <c r="E212" s="64"/>
      <c r="F212" s="62"/>
      <c r="G212" s="62"/>
    </row>
    <row r="213" spans="1:7" x14ac:dyDescent="0.25">
      <c r="A213" s="144" t="s">
        <v>2008</v>
      </c>
      <c r="B213" s="150" t="s">
        <v>2009</v>
      </c>
      <c r="C213" s="266" t="s">
        <v>299</v>
      </c>
      <c r="D213" s="266" t="s">
        <v>299</v>
      </c>
    </row>
    <row r="214" spans="1:7" x14ac:dyDescent="0.25">
      <c r="A214" s="144" t="s">
        <v>2010</v>
      </c>
      <c r="B214" s="150" t="s">
        <v>2011</v>
      </c>
      <c r="C214" s="266" t="s">
        <v>299</v>
      </c>
      <c r="D214" s="266" t="s">
        <v>299</v>
      </c>
    </row>
    <row r="215" spans="1:7" x14ac:dyDescent="0.25">
      <c r="A215" s="144" t="s">
        <v>2012</v>
      </c>
      <c r="B215" s="150" t="s">
        <v>2013</v>
      </c>
      <c r="C215" s="266" t="s">
        <v>299</v>
      </c>
      <c r="D215" s="266" t="s">
        <v>299</v>
      </c>
    </row>
    <row r="216" spans="1:7" x14ac:dyDescent="0.25">
      <c r="A216" s="144" t="s">
        <v>2014</v>
      </c>
      <c r="B216" s="150" t="s">
        <v>2015</v>
      </c>
      <c r="C216" s="266" t="s">
        <v>299</v>
      </c>
      <c r="D216" s="266" t="s">
        <v>299</v>
      </c>
    </row>
    <row r="217" spans="1:7" x14ac:dyDescent="0.25">
      <c r="A217" s="144" t="s">
        <v>2016</v>
      </c>
      <c r="B217" s="150" t="s">
        <v>2017</v>
      </c>
      <c r="C217" s="266" t="s">
        <v>299</v>
      </c>
      <c r="D217" s="266" t="s">
        <v>299</v>
      </c>
    </row>
    <row r="218" spans="1:7" x14ac:dyDescent="0.25">
      <c r="A218" s="144" t="s">
        <v>2018</v>
      </c>
      <c r="B218" s="150" t="s">
        <v>2019</v>
      </c>
      <c r="C218" s="266" t="s">
        <v>299</v>
      </c>
      <c r="D218" s="266" t="s">
        <v>299</v>
      </c>
    </row>
    <row r="219" spans="1:7" x14ac:dyDescent="0.25">
      <c r="A219" s="144" t="s">
        <v>2020</v>
      </c>
      <c r="B219" s="150" t="s">
        <v>2021</v>
      </c>
      <c r="C219" s="266" t="s">
        <v>299</v>
      </c>
      <c r="D219" s="266" t="s">
        <v>299</v>
      </c>
    </row>
    <row r="220" spans="1:7" x14ac:dyDescent="0.25">
      <c r="A220" s="144" t="s">
        <v>2022</v>
      </c>
      <c r="B220" s="150" t="s">
        <v>2023</v>
      </c>
      <c r="C220" s="266" t="s">
        <v>299</v>
      </c>
      <c r="D220" s="266" t="s">
        <v>299</v>
      </c>
    </row>
    <row r="221" spans="1:7" x14ac:dyDescent="0.25">
      <c r="A221" s="144" t="s">
        <v>2024</v>
      </c>
      <c r="B221" s="150" t="s">
        <v>2025</v>
      </c>
      <c r="C221" s="266" t="s">
        <v>299</v>
      </c>
      <c r="D221" s="266" t="s">
        <v>299</v>
      </c>
    </row>
    <row r="222" spans="1:7" x14ac:dyDescent="0.25">
      <c r="A222" s="144" t="s">
        <v>2026</v>
      </c>
      <c r="B222" s="150" t="s">
        <v>2027</v>
      </c>
      <c r="C222" s="266" t="s">
        <v>299</v>
      </c>
      <c r="D222" s="266" t="s">
        <v>299</v>
      </c>
    </row>
    <row r="223" spans="1:7" x14ac:dyDescent="0.25">
      <c r="A223" s="144" t="s">
        <v>2028</v>
      </c>
      <c r="B223" s="150" t="s">
        <v>2029</v>
      </c>
      <c r="C223" s="266" t="s">
        <v>299</v>
      </c>
      <c r="D223" s="266" t="s">
        <v>299</v>
      </c>
    </row>
    <row r="224" spans="1:7" x14ac:dyDescent="0.25">
      <c r="A224" s="144" t="s">
        <v>2030</v>
      </c>
      <c r="B224" s="150" t="s">
        <v>2031</v>
      </c>
      <c r="C224" s="266" t="s">
        <v>299</v>
      </c>
      <c r="D224" s="266" t="s">
        <v>299</v>
      </c>
    </row>
    <row r="225" spans="1:7" x14ac:dyDescent="0.25">
      <c r="A225" s="144" t="s">
        <v>2032</v>
      </c>
      <c r="B225" s="150" t="s">
        <v>2033</v>
      </c>
      <c r="C225" s="266" t="s">
        <v>299</v>
      </c>
      <c r="D225" s="266" t="s">
        <v>299</v>
      </c>
    </row>
    <row r="226" spans="1:7" x14ac:dyDescent="0.25">
      <c r="A226" s="144" t="s">
        <v>2034</v>
      </c>
      <c r="B226" s="150" t="s">
        <v>985</v>
      </c>
      <c r="C226" s="285" t="s">
        <v>299</v>
      </c>
      <c r="D226" s="266" t="s">
        <v>299</v>
      </c>
    </row>
    <row r="227" spans="1:7" x14ac:dyDescent="0.25">
      <c r="A227" s="144" t="s">
        <v>2035</v>
      </c>
      <c r="B227" s="150" t="s">
        <v>985</v>
      </c>
      <c r="C227" s="285" t="s">
        <v>299</v>
      </c>
      <c r="D227" s="266" t="s">
        <v>299</v>
      </c>
    </row>
    <row r="228" spans="1:7" x14ac:dyDescent="0.25">
      <c r="A228" s="144" t="s">
        <v>2036</v>
      </c>
      <c r="B228" s="150" t="s">
        <v>985</v>
      </c>
      <c r="C228" s="285" t="s">
        <v>299</v>
      </c>
      <c r="D228" s="266" t="s">
        <v>299</v>
      </c>
    </row>
    <row r="229" spans="1:7" x14ac:dyDescent="0.25">
      <c r="A229" s="144" t="s">
        <v>2037</v>
      </c>
      <c r="B229" s="150" t="s">
        <v>985</v>
      </c>
      <c r="C229" s="285" t="s">
        <v>299</v>
      </c>
      <c r="D229" s="266" t="s">
        <v>299</v>
      </c>
    </row>
    <row r="230" spans="1:7" x14ac:dyDescent="0.25">
      <c r="A230" s="49" t="s">
        <v>2038</v>
      </c>
      <c r="B230" s="150"/>
      <c r="C230" s="285"/>
      <c r="D230" s="266"/>
    </row>
    <row r="231" spans="1:7" x14ac:dyDescent="0.25">
      <c r="A231" s="49" t="s">
        <v>2039</v>
      </c>
      <c r="B231" s="150"/>
      <c r="C231" s="285"/>
      <c r="D231" s="266"/>
    </row>
    <row r="232" spans="1:7" x14ac:dyDescent="0.25">
      <c r="A232" s="49" t="s">
        <v>2040</v>
      </c>
      <c r="B232" s="150"/>
      <c r="C232" s="285"/>
      <c r="D232" s="266"/>
    </row>
    <row r="233" spans="1:7" x14ac:dyDescent="0.25">
      <c r="A233" s="49" t="s">
        <v>2041</v>
      </c>
      <c r="B233" s="150"/>
      <c r="C233" s="285"/>
      <c r="D233" s="266"/>
    </row>
    <row r="234" spans="1:7" x14ac:dyDescent="0.25">
      <c r="A234" s="49" t="s">
        <v>2042</v>
      </c>
      <c r="B234" s="150"/>
      <c r="C234" s="285"/>
      <c r="D234" s="266"/>
    </row>
    <row r="235" spans="1:7" x14ac:dyDescent="0.25">
      <c r="A235" s="62"/>
      <c r="B235" s="63" t="s">
        <v>2043</v>
      </c>
      <c r="C235" s="62" t="s">
        <v>1808</v>
      </c>
      <c r="D235" s="62" t="s">
        <v>1979</v>
      </c>
      <c r="E235" s="64"/>
      <c r="F235" s="62"/>
      <c r="G235" s="62"/>
    </row>
    <row r="236" spans="1:7" x14ac:dyDescent="0.25">
      <c r="A236" s="144" t="s">
        <v>2044</v>
      </c>
      <c r="B236" s="150" t="s">
        <v>2045</v>
      </c>
      <c r="C236" s="266" t="s">
        <v>299</v>
      </c>
      <c r="D236" s="266" t="s">
        <v>299</v>
      </c>
    </row>
    <row r="237" spans="1:7" x14ac:dyDescent="0.25">
      <c r="A237" s="144" t="s">
        <v>2046</v>
      </c>
      <c r="B237" s="150" t="s">
        <v>2047</v>
      </c>
      <c r="C237" s="266" t="s">
        <v>299</v>
      </c>
      <c r="D237" s="266" t="s">
        <v>299</v>
      </c>
    </row>
    <row r="238" spans="1:7" x14ac:dyDescent="0.25">
      <c r="A238" s="144" t="s">
        <v>2048</v>
      </c>
      <c r="B238" s="150" t="s">
        <v>2049</v>
      </c>
      <c r="C238" s="266" t="s">
        <v>299</v>
      </c>
      <c r="D238" s="266" t="s">
        <v>299</v>
      </c>
    </row>
    <row r="239" spans="1:7" x14ac:dyDescent="0.25">
      <c r="A239" s="144" t="s">
        <v>2050</v>
      </c>
      <c r="B239" s="150" t="s">
        <v>2051</v>
      </c>
      <c r="C239" s="266" t="s">
        <v>299</v>
      </c>
      <c r="D239" s="266" t="s">
        <v>299</v>
      </c>
    </row>
    <row r="240" spans="1:7" x14ac:dyDescent="0.25">
      <c r="A240" s="144" t="s">
        <v>2052</v>
      </c>
      <c r="B240" s="150" t="s">
        <v>985</v>
      </c>
      <c r="C240" s="285" t="s">
        <v>299</v>
      </c>
      <c r="D240" s="266" t="s">
        <v>299</v>
      </c>
    </row>
    <row r="241" spans="1:4" x14ac:dyDescent="0.25">
      <c r="A241" s="144" t="s">
        <v>2053</v>
      </c>
      <c r="B241" s="150" t="s">
        <v>985</v>
      </c>
      <c r="C241" s="285" t="s">
        <v>299</v>
      </c>
      <c r="D241" s="266" t="s">
        <v>299</v>
      </c>
    </row>
    <row r="242" spans="1:4" x14ac:dyDescent="0.25">
      <c r="A242" s="144" t="s">
        <v>2054</v>
      </c>
      <c r="B242" s="150" t="s">
        <v>985</v>
      </c>
      <c r="C242" s="285" t="s">
        <v>299</v>
      </c>
      <c r="D242" s="266" t="s">
        <v>299</v>
      </c>
    </row>
    <row r="243" spans="1:4" x14ac:dyDescent="0.25">
      <c r="A243" s="144" t="s">
        <v>2055</v>
      </c>
      <c r="B243" s="150" t="s">
        <v>985</v>
      </c>
      <c r="C243" s="285" t="s">
        <v>299</v>
      </c>
      <c r="D243" s="266" t="s">
        <v>299</v>
      </c>
    </row>
    <row r="244" spans="1:4" x14ac:dyDescent="0.25">
      <c r="A244" s="144" t="s">
        <v>2056</v>
      </c>
      <c r="B244" s="150" t="s">
        <v>985</v>
      </c>
      <c r="C244" s="285" t="s">
        <v>299</v>
      </c>
      <c r="D244" s="266" t="s">
        <v>299</v>
      </c>
    </row>
    <row r="245" spans="1:4" x14ac:dyDescent="0.25">
      <c r="A245" s="144" t="s">
        <v>2057</v>
      </c>
      <c r="B245" s="150" t="s">
        <v>985</v>
      </c>
      <c r="C245" s="285" t="s">
        <v>299</v>
      </c>
      <c r="D245" s="266" t="s">
        <v>299</v>
      </c>
    </row>
    <row r="246" spans="1:4" x14ac:dyDescent="0.25">
      <c r="A246" s="144" t="s">
        <v>2058</v>
      </c>
      <c r="B246" s="150" t="s">
        <v>985</v>
      </c>
      <c r="C246" s="285" t="s">
        <v>299</v>
      </c>
      <c r="D246" s="266" t="s">
        <v>299</v>
      </c>
    </row>
    <row r="247" spans="1:4" x14ac:dyDescent="0.25">
      <c r="A247" s="144" t="s">
        <v>2059</v>
      </c>
      <c r="B247" s="150" t="s">
        <v>985</v>
      </c>
      <c r="C247" s="285" t="s">
        <v>299</v>
      </c>
      <c r="D247" s="266" t="s">
        <v>299</v>
      </c>
    </row>
    <row r="248" spans="1:4" x14ac:dyDescent="0.25">
      <c r="A248" s="144" t="s">
        <v>2060</v>
      </c>
      <c r="B248" s="150" t="s">
        <v>985</v>
      </c>
      <c r="C248" s="285" t="s">
        <v>299</v>
      </c>
      <c r="D248" s="266" t="s">
        <v>299</v>
      </c>
    </row>
    <row r="249" spans="1:4" x14ac:dyDescent="0.25">
      <c r="A249" s="144" t="s">
        <v>2061</v>
      </c>
      <c r="B249" s="150" t="s">
        <v>985</v>
      </c>
      <c r="C249" s="285" t="s">
        <v>299</v>
      </c>
      <c r="D249" s="266" t="s">
        <v>299</v>
      </c>
    </row>
    <row r="250" spans="1:4" x14ac:dyDescent="0.25">
      <c r="A250" s="144" t="s">
        <v>2062</v>
      </c>
      <c r="B250" s="150" t="s">
        <v>985</v>
      </c>
      <c r="C250" s="285" t="s">
        <v>299</v>
      </c>
      <c r="D250" s="266" t="s">
        <v>299</v>
      </c>
    </row>
    <row r="251" spans="1:4" x14ac:dyDescent="0.25">
      <c r="A251" s="144" t="s">
        <v>2063</v>
      </c>
      <c r="B251" s="150" t="s">
        <v>985</v>
      </c>
      <c r="C251" s="285" t="s">
        <v>299</v>
      </c>
      <c r="D251" s="266" t="s">
        <v>299</v>
      </c>
    </row>
    <row r="252" spans="1:4" x14ac:dyDescent="0.25">
      <c r="A252" s="144" t="s">
        <v>2064</v>
      </c>
      <c r="B252" s="150" t="s">
        <v>985</v>
      </c>
      <c r="C252" s="285" t="s">
        <v>299</v>
      </c>
      <c r="D252" s="266" t="s">
        <v>299</v>
      </c>
    </row>
    <row r="253" spans="1:4" x14ac:dyDescent="0.25">
      <c r="A253" s="49" t="s">
        <v>2065</v>
      </c>
    </row>
    <row r="254" spans="1:4" x14ac:dyDescent="0.25">
      <c r="A254" s="49" t="s">
        <v>2066</v>
      </c>
    </row>
    <row r="255" spans="1:4" x14ac:dyDescent="0.25">
      <c r="A255" s="49" t="s">
        <v>2067</v>
      </c>
    </row>
    <row r="256" spans="1:4" x14ac:dyDescent="0.25">
      <c r="A256" s="49" t="s">
        <v>2068</v>
      </c>
    </row>
    <row r="257" spans="1:1" x14ac:dyDescent="0.25">
      <c r="A257" s="49" t="s">
        <v>2069</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 sqref="C6"/>
    </sheetView>
  </sheetViews>
  <sheetFormatPr baseColWidth="10" defaultColWidth="11.42578125" defaultRowHeight="15" outlineLevelRow="1" x14ac:dyDescent="0.25"/>
  <cols>
    <col min="1" max="1" width="16.28515625" style="212" customWidth="1"/>
    <col min="2" max="2" width="89.85546875" style="49" bestFit="1" customWidth="1"/>
    <col min="3" max="3" width="134.7109375" style="212" customWidth="1"/>
  </cols>
  <sheetData>
    <row r="1" spans="1:3" ht="31.5" customHeight="1" x14ac:dyDescent="0.25">
      <c r="A1" s="46" t="s">
        <v>2070</v>
      </c>
      <c r="B1" s="46"/>
      <c r="C1" s="211" t="s">
        <v>280</v>
      </c>
    </row>
    <row r="2" spans="1:3" x14ac:dyDescent="0.25">
      <c r="B2" s="47"/>
      <c r="C2" s="47"/>
    </row>
    <row r="3" spans="1:3" x14ac:dyDescent="0.25">
      <c r="A3" s="84" t="s">
        <v>2071</v>
      </c>
      <c r="B3" s="85"/>
      <c r="C3" s="47"/>
    </row>
    <row r="4" spans="1:3" x14ac:dyDescent="0.25">
      <c r="C4" s="47"/>
    </row>
    <row r="5" spans="1:3" ht="37.5" customHeight="1" x14ac:dyDescent="0.25">
      <c r="A5" s="216" t="s">
        <v>292</v>
      </c>
      <c r="B5" s="216" t="s">
        <v>2072</v>
      </c>
      <c r="C5" s="86" t="s">
        <v>2073</v>
      </c>
    </row>
    <row r="6" spans="1:3" ht="30" customHeight="1" x14ac:dyDescent="0.25">
      <c r="A6" s="1" t="s">
        <v>2074</v>
      </c>
      <c r="B6" s="58" t="s">
        <v>2075</v>
      </c>
      <c r="C6" s="137" t="s">
        <v>2076</v>
      </c>
    </row>
    <row r="7" spans="1:3" ht="30" customHeight="1" x14ac:dyDescent="0.25">
      <c r="A7" s="1" t="s">
        <v>2077</v>
      </c>
      <c r="B7" s="58" t="s">
        <v>2078</v>
      </c>
      <c r="C7" s="137" t="s">
        <v>2079</v>
      </c>
    </row>
    <row r="8" spans="1:3" ht="30" customHeight="1" x14ac:dyDescent="0.25">
      <c r="A8" s="1" t="s">
        <v>2080</v>
      </c>
      <c r="B8" s="58" t="s">
        <v>2081</v>
      </c>
      <c r="C8" s="137" t="s">
        <v>2082</v>
      </c>
    </row>
    <row r="9" spans="1:3" x14ac:dyDescent="0.25">
      <c r="A9" s="1" t="s">
        <v>2083</v>
      </c>
      <c r="B9" s="58" t="s">
        <v>2084</v>
      </c>
      <c r="C9" s="218" t="s">
        <v>299</v>
      </c>
    </row>
    <row r="10" spans="1:3" ht="44.25" customHeight="1" x14ac:dyDescent="0.25">
      <c r="A10" s="1" t="s">
        <v>2085</v>
      </c>
      <c r="B10" s="58" t="s">
        <v>2086</v>
      </c>
      <c r="C10" s="218" t="s">
        <v>299</v>
      </c>
    </row>
    <row r="11" spans="1:3" ht="54.75" customHeight="1" x14ac:dyDescent="0.25">
      <c r="A11" s="1" t="s">
        <v>2087</v>
      </c>
      <c r="B11" s="58" t="s">
        <v>2088</v>
      </c>
      <c r="C11" s="218" t="s">
        <v>299</v>
      </c>
    </row>
    <row r="12" spans="1:3" x14ac:dyDescent="0.25">
      <c r="A12" s="1" t="s">
        <v>2089</v>
      </c>
      <c r="B12" s="58" t="s">
        <v>2090</v>
      </c>
      <c r="C12" s="218" t="s">
        <v>2091</v>
      </c>
    </row>
    <row r="13" spans="1:3" x14ac:dyDescent="0.25">
      <c r="A13" s="1" t="s">
        <v>2092</v>
      </c>
      <c r="B13" s="58" t="s">
        <v>2093</v>
      </c>
      <c r="C13" s="218" t="s">
        <v>299</v>
      </c>
    </row>
    <row r="14" spans="1:3" x14ac:dyDescent="0.25">
      <c r="A14" s="1" t="s">
        <v>2094</v>
      </c>
      <c r="B14" s="58" t="s">
        <v>2095</v>
      </c>
      <c r="C14" s="218" t="s">
        <v>299</v>
      </c>
    </row>
    <row r="15" spans="1:3" ht="30" customHeight="1" x14ac:dyDescent="0.25">
      <c r="A15" s="1" t="s">
        <v>2096</v>
      </c>
      <c r="B15" s="58" t="s">
        <v>2097</v>
      </c>
      <c r="C15" s="218" t="s">
        <v>299</v>
      </c>
    </row>
    <row r="16" spans="1:3" x14ac:dyDescent="0.25">
      <c r="A16" s="1" t="s">
        <v>2098</v>
      </c>
      <c r="B16" s="58" t="s">
        <v>2099</v>
      </c>
      <c r="C16" s="218" t="s">
        <v>299</v>
      </c>
    </row>
    <row r="17" spans="1:3" ht="30" customHeight="1" x14ac:dyDescent="0.25">
      <c r="A17" s="1" t="s">
        <v>2100</v>
      </c>
      <c r="B17" s="61" t="s">
        <v>2101</v>
      </c>
      <c r="C17" s="218" t="s">
        <v>299</v>
      </c>
    </row>
    <row r="18" spans="1:3" x14ac:dyDescent="0.25">
      <c r="A18" s="1" t="s">
        <v>2102</v>
      </c>
      <c r="B18" s="61" t="s">
        <v>2103</v>
      </c>
      <c r="C18" s="218" t="s">
        <v>299</v>
      </c>
    </row>
    <row r="19" spans="1:3" x14ac:dyDescent="0.25">
      <c r="A19" s="1" t="s">
        <v>2104</v>
      </c>
      <c r="B19" s="61" t="s">
        <v>2105</v>
      </c>
      <c r="C19" s="218" t="s">
        <v>299</v>
      </c>
    </row>
    <row r="20" spans="1:3" x14ac:dyDescent="0.25">
      <c r="A20" s="1" t="s">
        <v>2106</v>
      </c>
      <c r="B20" s="58" t="s">
        <v>2107</v>
      </c>
      <c r="C20" s="218" t="s">
        <v>299</v>
      </c>
    </row>
    <row r="21" spans="1:3" x14ac:dyDescent="0.25">
      <c r="A21" s="1" t="s">
        <v>2108</v>
      </c>
      <c r="B21" s="59" t="s">
        <v>2109</v>
      </c>
      <c r="C21" s="138"/>
    </row>
    <row r="22" spans="1:3" x14ac:dyDescent="0.25">
      <c r="A22" s="1" t="s">
        <v>2110</v>
      </c>
      <c r="B22" s="138"/>
      <c r="C22" s="138"/>
    </row>
    <row r="23" spans="1:3" outlineLevel="1" x14ac:dyDescent="0.25">
      <c r="A23" s="1" t="s">
        <v>2111</v>
      </c>
      <c r="B23" s="218"/>
      <c r="C23" s="218"/>
    </row>
    <row r="24" spans="1:3" outlineLevel="1" x14ac:dyDescent="0.25">
      <c r="A24" s="1" t="s">
        <v>2112</v>
      </c>
      <c r="B24" s="79"/>
      <c r="C24" s="218"/>
    </row>
    <row r="25" spans="1:3" outlineLevel="1" x14ac:dyDescent="0.25">
      <c r="A25" s="1" t="s">
        <v>2113</v>
      </c>
      <c r="B25" s="79"/>
      <c r="C25" s="218"/>
    </row>
    <row r="26" spans="1:3" outlineLevel="1" x14ac:dyDescent="0.25">
      <c r="A26" s="1" t="s">
        <v>2114</v>
      </c>
      <c r="B26" s="79"/>
      <c r="C26" s="218"/>
    </row>
    <row r="27" spans="1:3" outlineLevel="1" x14ac:dyDescent="0.25">
      <c r="A27" s="1" t="s">
        <v>2115</v>
      </c>
      <c r="B27" s="79"/>
      <c r="C27" s="218"/>
    </row>
    <row r="28" spans="1:3" ht="18.75" customHeight="1" outlineLevel="1" x14ac:dyDescent="0.25">
      <c r="A28" s="216"/>
      <c r="B28" s="216" t="s">
        <v>2116</v>
      </c>
      <c r="C28" s="86" t="s">
        <v>2073</v>
      </c>
    </row>
    <row r="29" spans="1:3" outlineLevel="1" x14ac:dyDescent="0.25">
      <c r="A29" s="1" t="s">
        <v>2117</v>
      </c>
      <c r="B29" s="58" t="s">
        <v>2118</v>
      </c>
      <c r="C29" s="218" t="s">
        <v>299</v>
      </c>
    </row>
    <row r="30" spans="1:3" outlineLevel="1" x14ac:dyDescent="0.25">
      <c r="A30" s="1" t="s">
        <v>2119</v>
      </c>
      <c r="B30" s="58" t="s">
        <v>2120</v>
      </c>
      <c r="C30" s="218" t="s">
        <v>299</v>
      </c>
    </row>
    <row r="31" spans="1:3" outlineLevel="1" x14ac:dyDescent="0.25">
      <c r="A31" s="1" t="s">
        <v>2121</v>
      </c>
      <c r="B31" s="58" t="s">
        <v>2122</v>
      </c>
      <c r="C31" s="218" t="s">
        <v>299</v>
      </c>
    </row>
    <row r="32" spans="1:3" ht="30" customHeight="1" outlineLevel="1" x14ac:dyDescent="0.25">
      <c r="A32" s="1" t="s">
        <v>2123</v>
      </c>
      <c r="B32" s="140" t="s">
        <v>2124</v>
      </c>
      <c r="C32" s="218" t="s">
        <v>299</v>
      </c>
    </row>
    <row r="33" spans="1:3" outlineLevel="1" x14ac:dyDescent="0.25">
      <c r="A33" s="1" t="s">
        <v>2125</v>
      </c>
      <c r="B33" s="139"/>
      <c r="C33" s="218"/>
    </row>
    <row r="34" spans="1:3" outlineLevel="1" x14ac:dyDescent="0.25">
      <c r="A34" s="1" t="s">
        <v>2126</v>
      </c>
      <c r="B34" s="139"/>
      <c r="C34" s="218"/>
    </row>
    <row r="35" spans="1:3" outlineLevel="1" x14ac:dyDescent="0.25">
      <c r="A35" s="1" t="s">
        <v>2127</v>
      </c>
      <c r="B35" s="139"/>
      <c r="C35" s="218"/>
    </row>
    <row r="36" spans="1:3" outlineLevel="1" x14ac:dyDescent="0.25">
      <c r="A36" s="1" t="s">
        <v>2128</v>
      </c>
      <c r="B36" s="139"/>
      <c r="C36" s="218"/>
    </row>
    <row r="37" spans="1:3" outlineLevel="1" x14ac:dyDescent="0.25">
      <c r="A37" s="1" t="s">
        <v>2129</v>
      </c>
      <c r="B37" s="139"/>
      <c r="C37" s="218"/>
    </row>
    <row r="38" spans="1:3" outlineLevel="1" x14ac:dyDescent="0.25">
      <c r="A38" s="1" t="s">
        <v>2130</v>
      </c>
      <c r="B38" s="139"/>
      <c r="C38" s="218"/>
    </row>
    <row r="39" spans="1:3" outlineLevel="1" x14ac:dyDescent="0.25">
      <c r="A39" s="1" t="s">
        <v>2131</v>
      </c>
      <c r="B39" s="139"/>
      <c r="C39" s="218"/>
    </row>
    <row r="40" spans="1:3" outlineLevel="1" x14ac:dyDescent="0.25">
      <c r="A40" s="1" t="s">
        <v>2132</v>
      </c>
      <c r="C40" s="218"/>
    </row>
    <row r="41" spans="1:3" outlineLevel="1" x14ac:dyDescent="0.25">
      <c r="A41" s="1" t="s">
        <v>2133</v>
      </c>
      <c r="B41" s="139"/>
      <c r="C41" s="218"/>
    </row>
    <row r="42" spans="1:3" outlineLevel="1" x14ac:dyDescent="0.25">
      <c r="A42" s="1" t="s">
        <v>2134</v>
      </c>
      <c r="B42" s="139"/>
      <c r="C42" s="218"/>
    </row>
    <row r="43" spans="1:3" outlineLevel="1" x14ac:dyDescent="0.25">
      <c r="A43" s="1" t="s">
        <v>2135</v>
      </c>
      <c r="B43" s="139"/>
      <c r="C43" s="218"/>
    </row>
    <row r="44" spans="1:3" ht="18.75" customHeight="1" x14ac:dyDescent="0.25">
      <c r="A44" s="216"/>
      <c r="B44" s="216" t="s">
        <v>2136</v>
      </c>
      <c r="C44" s="86" t="s">
        <v>2137</v>
      </c>
    </row>
    <row r="45" spans="1:3" x14ac:dyDescent="0.25">
      <c r="A45" s="1" t="s">
        <v>2138</v>
      </c>
      <c r="B45" s="61" t="s">
        <v>2139</v>
      </c>
      <c r="C45" s="49" t="s">
        <v>2140</v>
      </c>
    </row>
    <row r="46" spans="1:3" x14ac:dyDescent="0.25">
      <c r="A46" s="1" t="s">
        <v>2141</v>
      </c>
      <c r="B46" s="61" t="s">
        <v>2142</v>
      </c>
      <c r="C46" s="49" t="s">
        <v>2143</v>
      </c>
    </row>
    <row r="47" spans="1:3" x14ac:dyDescent="0.25">
      <c r="A47" s="1" t="s">
        <v>2144</v>
      </c>
      <c r="B47" s="61" t="s">
        <v>2145</v>
      </c>
      <c r="C47" s="49" t="s">
        <v>2146</v>
      </c>
    </row>
    <row r="48" spans="1:3" outlineLevel="1" x14ac:dyDescent="0.25">
      <c r="A48" s="1" t="s">
        <v>2147</v>
      </c>
      <c r="B48" s="140" t="s">
        <v>2148</v>
      </c>
      <c r="C48" s="218" t="s">
        <v>2149</v>
      </c>
    </row>
    <row r="49" spans="1:3" outlineLevel="1" x14ac:dyDescent="0.25">
      <c r="A49" s="1" t="s">
        <v>2150</v>
      </c>
      <c r="B49" s="119"/>
      <c r="C49" s="218"/>
    </row>
    <row r="50" spans="1:3" outlineLevel="1" x14ac:dyDescent="0.25">
      <c r="A50" s="1" t="s">
        <v>2151</v>
      </c>
      <c r="B50" s="140"/>
      <c r="C50" s="218"/>
    </row>
    <row r="51" spans="1:3" ht="18.75" customHeight="1" x14ac:dyDescent="0.25">
      <c r="A51" s="216"/>
      <c r="B51" s="216" t="s">
        <v>2152</v>
      </c>
      <c r="C51" s="86" t="s">
        <v>2073</v>
      </c>
    </row>
    <row r="52" spans="1:3" ht="225" customHeight="1" x14ac:dyDescent="0.25">
      <c r="A52" s="1" t="s">
        <v>2153</v>
      </c>
      <c r="B52" s="58" t="s">
        <v>2154</v>
      </c>
      <c r="C52" s="49" t="s">
        <v>2155</v>
      </c>
    </row>
    <row r="53" spans="1:3" x14ac:dyDescent="0.25">
      <c r="A53" s="1" t="s">
        <v>2156</v>
      </c>
      <c r="B53" s="119"/>
      <c r="C53" s="138"/>
    </row>
    <row r="54" spans="1:3" x14ac:dyDescent="0.25">
      <c r="A54" s="1" t="s">
        <v>2157</v>
      </c>
      <c r="B54" s="119"/>
      <c r="C54" s="138"/>
    </row>
    <row r="55" spans="1:3" x14ac:dyDescent="0.25">
      <c r="A55" s="1" t="s">
        <v>2158</v>
      </c>
      <c r="B55" s="119"/>
      <c r="C55" s="138"/>
    </row>
    <row r="56" spans="1:3" x14ac:dyDescent="0.25">
      <c r="A56" s="1" t="s">
        <v>2159</v>
      </c>
      <c r="B56" s="119"/>
      <c r="C56" s="138"/>
    </row>
    <row r="57" spans="1:3" x14ac:dyDescent="0.25">
      <c r="A57" s="1" t="s">
        <v>2160</v>
      </c>
      <c r="B57" s="119"/>
      <c r="C57" s="138"/>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7"/>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8"/>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1"/>
  <sheetViews>
    <sheetView zoomScaleNormal="100" workbookViewId="0">
      <selection activeCell="C39" sqref="C39:H39"/>
    </sheetView>
  </sheetViews>
  <sheetFormatPr baseColWidth="10" defaultColWidth="11.42578125" defaultRowHeight="15" x14ac:dyDescent="0.25"/>
  <cols>
    <col min="1" max="1" width="51.140625" style="165" customWidth="1"/>
    <col min="2" max="2" width="11.5703125" style="165" customWidth="1"/>
    <col min="3" max="3" width="15.7109375" style="170" customWidth="1"/>
    <col min="4" max="8" width="15.7109375" style="165" customWidth="1"/>
    <col min="9" max="9" width="16.7109375" style="165" customWidth="1"/>
    <col min="10" max="10" width="17.7109375" style="165" customWidth="1"/>
    <col min="11" max="11" width="27" style="165" customWidth="1"/>
    <col min="12" max="12" width="38.140625" style="165" customWidth="1"/>
    <col min="13" max="13" width="37.85546875" style="165" customWidth="1"/>
    <col min="14" max="1024" width="11.42578125" style="165" customWidth="1"/>
    <col min="1025" max="1026" width="11.42578125" style="164" customWidth="1"/>
    <col min="1027" max="16384" width="11.42578125" style="164"/>
  </cols>
  <sheetData>
    <row r="1" spans="1:13" ht="15.75" customHeight="1" thickBot="1" x14ac:dyDescent="0.3">
      <c r="A1" s="286" t="s">
        <v>2161</v>
      </c>
      <c r="B1" s="287" t="s">
        <v>2162</v>
      </c>
      <c r="C1" s="288"/>
      <c r="D1" s="287"/>
      <c r="E1" s="287"/>
      <c r="F1" s="287"/>
      <c r="G1" s="287"/>
      <c r="H1" s="289"/>
    </row>
    <row r="2" spans="1:13" ht="13.9" customHeight="1" x14ac:dyDescent="0.25">
      <c r="A2" s="290" t="s">
        <v>2163</v>
      </c>
      <c r="B2" s="291" t="s">
        <v>2164</v>
      </c>
      <c r="C2" s="442">
        <v>18822.992837689999</v>
      </c>
      <c r="D2" s="292" t="s">
        <v>2165</v>
      </c>
      <c r="E2" s="292"/>
      <c r="F2" s="292"/>
      <c r="G2" s="291" t="s">
        <v>2164</v>
      </c>
      <c r="H2" s="442">
        <v>17935.214584779998</v>
      </c>
      <c r="K2" s="293"/>
      <c r="L2" s="293"/>
    </row>
    <row r="3" spans="1:13" ht="15" customHeight="1" x14ac:dyDescent="0.25">
      <c r="A3" s="294" t="s">
        <v>2166</v>
      </c>
      <c r="B3" s="291" t="s">
        <v>2167</v>
      </c>
      <c r="C3" s="442">
        <v>3.9</v>
      </c>
      <c r="D3" s="378" t="s">
        <v>2168</v>
      </c>
      <c r="E3" s="379"/>
      <c r="F3" s="379"/>
      <c r="G3" s="295" t="s">
        <v>2167</v>
      </c>
      <c r="H3" s="442">
        <v>5.2</v>
      </c>
      <c r="K3" s="296"/>
      <c r="L3" s="296"/>
      <c r="M3" s="166"/>
    </row>
    <row r="4" spans="1:13" ht="15" customHeight="1" x14ac:dyDescent="0.25">
      <c r="A4" s="294" t="s">
        <v>2169</v>
      </c>
      <c r="B4" s="295" t="s">
        <v>2170</v>
      </c>
      <c r="C4" s="443">
        <v>100</v>
      </c>
      <c r="D4" s="378" t="s">
        <v>2171</v>
      </c>
      <c r="E4" s="379"/>
      <c r="F4" s="379"/>
      <c r="G4" s="291" t="s">
        <v>2172</v>
      </c>
      <c r="H4" s="444" t="s">
        <v>2173</v>
      </c>
      <c r="K4" s="298"/>
      <c r="L4" s="298"/>
    </row>
    <row r="5" spans="1:13" ht="15" customHeight="1" x14ac:dyDescent="0.25">
      <c r="A5" s="294" t="s">
        <v>2174</v>
      </c>
      <c r="B5" s="152"/>
      <c r="C5" s="444" t="s">
        <v>2173</v>
      </c>
      <c r="D5" s="378" t="s">
        <v>2175</v>
      </c>
      <c r="E5" s="379"/>
      <c r="F5" s="379"/>
      <c r="G5" s="295" t="s">
        <v>2176</v>
      </c>
      <c r="H5" s="455">
        <v>12</v>
      </c>
      <c r="K5" s="298"/>
      <c r="L5" s="298"/>
    </row>
    <row r="6" spans="1:13" ht="15" customHeight="1" x14ac:dyDescent="0.25">
      <c r="A6" s="294" t="s">
        <v>2177</v>
      </c>
      <c r="B6" s="291" t="s">
        <v>2172</v>
      </c>
      <c r="C6" s="444" t="s">
        <v>2178</v>
      </c>
      <c r="D6" s="378" t="s">
        <v>2179</v>
      </c>
      <c r="E6" s="379"/>
      <c r="F6" s="379"/>
      <c r="G6" s="295" t="s">
        <v>2172</v>
      </c>
      <c r="H6" s="456" t="s">
        <v>2173</v>
      </c>
      <c r="K6" s="298"/>
      <c r="L6" s="298"/>
    </row>
    <row r="7" spans="1:13" ht="15" customHeight="1" thickBot="1" x14ac:dyDescent="0.3">
      <c r="A7" s="299" t="s">
        <v>2180</v>
      </c>
      <c r="B7" s="295" t="s">
        <v>2170</v>
      </c>
      <c r="C7" s="444" t="s">
        <v>2178</v>
      </c>
      <c r="D7" s="380" t="s">
        <v>2181</v>
      </c>
      <c r="E7" s="374"/>
      <c r="F7" s="374"/>
      <c r="G7" s="300" t="s">
        <v>2172</v>
      </c>
      <c r="H7" s="457" t="s">
        <v>2178</v>
      </c>
      <c r="K7" s="298"/>
      <c r="L7" s="298"/>
    </row>
    <row r="8" spans="1:13" ht="15" customHeight="1" thickBot="1" x14ac:dyDescent="0.3">
      <c r="A8" s="301" t="s">
        <v>2182</v>
      </c>
      <c r="B8" s="291" t="s">
        <v>2170</v>
      </c>
      <c r="C8" s="445" t="s">
        <v>2183</v>
      </c>
      <c r="D8" s="153"/>
      <c r="E8" s="153"/>
      <c r="F8" s="153"/>
      <c r="G8" s="153"/>
      <c r="H8" s="153"/>
      <c r="K8" s="298"/>
      <c r="L8" s="298"/>
    </row>
    <row r="9" spans="1:13" ht="15" customHeight="1" thickBot="1" x14ac:dyDescent="0.3">
      <c r="A9" s="294" t="s">
        <v>2184</v>
      </c>
      <c r="B9" s="291" t="s">
        <v>2172</v>
      </c>
      <c r="C9" s="444" t="s">
        <v>2178</v>
      </c>
      <c r="D9" s="376" t="s">
        <v>2185</v>
      </c>
      <c r="E9" s="377"/>
      <c r="F9" s="377"/>
      <c r="G9" s="302" t="s">
        <v>2164</v>
      </c>
      <c r="H9" s="458">
        <v>3366.60873743</v>
      </c>
    </row>
    <row r="10" spans="1:13" ht="15" customHeight="1" thickBot="1" x14ac:dyDescent="0.3">
      <c r="A10" s="294" t="s">
        <v>2186</v>
      </c>
      <c r="B10" s="291" t="s">
        <v>2172</v>
      </c>
      <c r="C10" s="444" t="s">
        <v>2178</v>
      </c>
      <c r="D10" s="153"/>
      <c r="E10" s="153"/>
      <c r="F10" s="153"/>
      <c r="G10" s="153"/>
      <c r="H10" s="153"/>
    </row>
    <row r="11" spans="1:13" ht="15" customHeight="1" x14ac:dyDescent="0.25">
      <c r="A11" s="299" t="s">
        <v>2187</v>
      </c>
      <c r="B11" s="295" t="s">
        <v>2188</v>
      </c>
      <c r="C11" s="444" t="s">
        <v>2178</v>
      </c>
      <c r="D11" s="303"/>
      <c r="E11" s="154"/>
      <c r="F11" s="304" t="s">
        <v>2189</v>
      </c>
      <c r="G11" s="305" t="s">
        <v>822</v>
      </c>
      <c r="H11" s="306" t="s">
        <v>824</v>
      </c>
      <c r="I11" s="307"/>
      <c r="J11" s="308"/>
      <c r="K11" s="309"/>
      <c r="L11" s="166"/>
    </row>
    <row r="12" spans="1:13" ht="15" customHeight="1" x14ac:dyDescent="0.25">
      <c r="A12" s="294" t="s">
        <v>2190</v>
      </c>
      <c r="B12" s="291" t="s">
        <v>2172</v>
      </c>
      <c r="C12" s="444" t="s">
        <v>2178</v>
      </c>
      <c r="D12" s="369" t="s">
        <v>2191</v>
      </c>
      <c r="E12" s="370"/>
      <c r="F12" s="371"/>
      <c r="G12" s="459">
        <v>581</v>
      </c>
      <c r="H12" s="460">
        <v>663</v>
      </c>
    </row>
    <row r="13" spans="1:13" ht="15" customHeight="1" thickBot="1" x14ac:dyDescent="0.3">
      <c r="A13" s="310" t="s">
        <v>2192</v>
      </c>
      <c r="B13" s="311" t="s">
        <v>2164</v>
      </c>
      <c r="C13" s="446">
        <v>11137.109795730001</v>
      </c>
      <c r="D13" s="313" t="s">
        <v>2193</v>
      </c>
      <c r="E13" s="314"/>
      <c r="F13" s="315"/>
      <c r="G13" s="459">
        <v>618</v>
      </c>
      <c r="H13" s="460">
        <v>716</v>
      </c>
    </row>
    <row r="14" spans="1:13" ht="15" customHeight="1" thickBot="1" x14ac:dyDescent="0.3">
      <c r="A14" s="316" t="s">
        <v>2194</v>
      </c>
      <c r="B14" s="304" t="s">
        <v>2195</v>
      </c>
      <c r="C14" s="446">
        <v>854.5</v>
      </c>
      <c r="D14" s="372" t="s">
        <v>2196</v>
      </c>
      <c r="E14" s="370"/>
      <c r="F14" s="371"/>
      <c r="G14" s="459">
        <v>3071</v>
      </c>
      <c r="H14" s="460">
        <v>1667</v>
      </c>
      <c r="I14" s="167"/>
      <c r="J14" s="167"/>
    </row>
    <row r="15" spans="1:13" ht="19.5" customHeight="1" x14ac:dyDescent="0.25">
      <c r="A15" s="317" t="s">
        <v>2197</v>
      </c>
      <c r="B15" s="304"/>
      <c r="C15" s="447"/>
      <c r="D15" s="372" t="s">
        <v>2198</v>
      </c>
      <c r="E15" s="370"/>
      <c r="F15" s="371"/>
      <c r="G15" s="461">
        <v>3.6674109700000002</v>
      </c>
      <c r="H15" s="156"/>
    </row>
    <row r="16" spans="1:13" ht="15.75" customHeight="1" thickBot="1" x14ac:dyDescent="0.3">
      <c r="A16" s="318" t="s">
        <v>2199</v>
      </c>
      <c r="B16" s="291" t="s">
        <v>2164</v>
      </c>
      <c r="C16" s="448">
        <v>208</v>
      </c>
      <c r="D16" s="373" t="s">
        <v>2200</v>
      </c>
      <c r="E16" s="374"/>
      <c r="F16" s="375"/>
      <c r="G16" s="462">
        <v>5856.9309564650011</v>
      </c>
      <c r="H16" s="153"/>
    </row>
    <row r="17" spans="1:13" ht="13.9" customHeight="1" thickBot="1" x14ac:dyDescent="0.3">
      <c r="A17" s="319" t="s">
        <v>2201</v>
      </c>
      <c r="B17" s="311" t="s">
        <v>2164</v>
      </c>
      <c r="C17" s="449">
        <v>461.5</v>
      </c>
      <c r="D17" s="320"/>
      <c r="E17" s="320"/>
      <c r="F17" s="320"/>
      <c r="G17" s="320" t="s">
        <v>2189</v>
      </c>
      <c r="H17" s="153"/>
    </row>
    <row r="18" spans="1:13" ht="15" customHeight="1" x14ac:dyDescent="0.25">
      <c r="A18" s="316" t="s">
        <v>2202</v>
      </c>
      <c r="B18" s="304" t="s">
        <v>2203</v>
      </c>
      <c r="C18" s="450" t="str">
        <f>IF(C20&lt;&gt;0,"Y","N")</f>
        <v>N</v>
      </c>
      <c r="D18" s="321"/>
      <c r="E18" s="321"/>
      <c r="F18" s="321"/>
      <c r="G18" s="321"/>
      <c r="H18" s="156"/>
      <c r="I18" s="168"/>
      <c r="J18" s="168"/>
    </row>
    <row r="19" spans="1:13" ht="13.9" customHeight="1" x14ac:dyDescent="0.25">
      <c r="A19" s="294" t="s">
        <v>2204</v>
      </c>
      <c r="B19" s="291" t="s">
        <v>2205</v>
      </c>
      <c r="C19" s="451" t="s">
        <v>321</v>
      </c>
      <c r="D19" s="321"/>
      <c r="E19" s="321"/>
      <c r="F19" s="321"/>
      <c r="G19" s="321"/>
      <c r="H19" s="156"/>
    </row>
    <row r="20" spans="1:13" ht="13.9" customHeight="1" thickBot="1" x14ac:dyDescent="0.3">
      <c r="A20" s="319" t="s">
        <v>2206</v>
      </c>
      <c r="B20" s="311" t="s">
        <v>2164</v>
      </c>
      <c r="C20" s="452"/>
      <c r="D20" s="320"/>
      <c r="E20" s="320"/>
      <c r="F20" s="320"/>
      <c r="G20" s="321"/>
      <c r="H20" s="156"/>
      <c r="I20" s="168"/>
      <c r="J20" s="168"/>
      <c r="K20" s="166"/>
      <c r="L20" s="166"/>
    </row>
    <row r="21" spans="1:13" ht="15" customHeight="1" x14ac:dyDescent="0.25">
      <c r="A21" s="322" t="s">
        <v>2207</v>
      </c>
      <c r="B21" s="323" t="s">
        <v>2164</v>
      </c>
      <c r="C21" s="453" t="s">
        <v>2208</v>
      </c>
      <c r="D21" s="324" t="s">
        <v>2209</v>
      </c>
      <c r="E21" s="325"/>
      <c r="F21" s="325"/>
      <c r="G21" s="153"/>
      <c r="H21" s="153"/>
    </row>
    <row r="22" spans="1:13" ht="15" customHeight="1" x14ac:dyDescent="0.25">
      <c r="A22" s="326" t="s">
        <v>282</v>
      </c>
      <c r="B22" s="327"/>
      <c r="C22" s="454">
        <v>17727.616494680002</v>
      </c>
      <c r="D22" s="444">
        <v>18822.99283779</v>
      </c>
      <c r="E22" s="325"/>
      <c r="F22" s="325"/>
      <c r="G22" s="153"/>
      <c r="H22" s="153"/>
    </row>
    <row r="23" spans="1:13" ht="13.9" customHeight="1" x14ac:dyDescent="0.25">
      <c r="A23" s="329" t="s">
        <v>454</v>
      </c>
      <c r="B23" s="295"/>
      <c r="C23" s="454"/>
      <c r="D23" s="297"/>
      <c r="E23" s="157"/>
      <c r="F23" s="157"/>
      <c r="G23" s="330"/>
      <c r="H23" s="153"/>
    </row>
    <row r="24" spans="1:13" ht="13.9" customHeight="1" x14ac:dyDescent="0.25">
      <c r="A24" s="329" t="s">
        <v>458</v>
      </c>
      <c r="B24" s="295"/>
      <c r="C24" s="454"/>
      <c r="D24" s="297"/>
      <c r="E24" s="157"/>
      <c r="F24" s="157"/>
      <c r="G24" s="320"/>
      <c r="H24" s="153"/>
    </row>
    <row r="25" spans="1:13" ht="13.9" customHeight="1" x14ac:dyDescent="0.25">
      <c r="A25" s="331" t="s">
        <v>460</v>
      </c>
      <c r="B25" s="295"/>
      <c r="C25" s="454">
        <v>207.598090098</v>
      </c>
      <c r="D25" s="297"/>
      <c r="E25" s="157"/>
      <c r="F25" s="157"/>
      <c r="G25" s="332"/>
      <c r="H25" s="153"/>
    </row>
    <row r="26" spans="1:13" ht="15.75" customHeight="1" x14ac:dyDescent="0.25">
      <c r="A26" s="331" t="s">
        <v>462</v>
      </c>
      <c r="B26" s="295"/>
      <c r="C26" s="328"/>
      <c r="D26" s="297"/>
      <c r="E26" s="157"/>
      <c r="F26" s="157"/>
      <c r="G26" s="332"/>
      <c r="H26" s="153"/>
    </row>
    <row r="27" spans="1:13" ht="13.9" customHeight="1" x14ac:dyDescent="0.25">
      <c r="A27" s="331" t="s">
        <v>464</v>
      </c>
      <c r="B27" s="295"/>
      <c r="C27" s="328"/>
      <c r="D27" s="297"/>
      <c r="E27" s="157"/>
      <c r="F27" s="157"/>
      <c r="G27" s="332"/>
      <c r="H27" s="153"/>
    </row>
    <row r="28" spans="1:13" ht="13.9" customHeight="1" x14ac:dyDescent="0.25">
      <c r="A28" s="331" t="s">
        <v>466</v>
      </c>
      <c r="B28" s="295"/>
      <c r="C28" s="328"/>
      <c r="D28" s="297"/>
      <c r="E28" s="157"/>
      <c r="F28" s="157"/>
      <c r="G28" s="332"/>
      <c r="H28" s="153"/>
    </row>
    <row r="29" spans="1:13" ht="13.9" customHeight="1" x14ac:dyDescent="0.25">
      <c r="A29" s="331" t="s">
        <v>468</v>
      </c>
      <c r="B29" s="295"/>
      <c r="C29" s="328"/>
      <c r="D29" s="297"/>
      <c r="E29" s="157"/>
      <c r="F29" s="157"/>
      <c r="G29" s="332" t="s">
        <v>2189</v>
      </c>
      <c r="H29" s="156"/>
      <c r="K29" s="167"/>
      <c r="L29" s="167"/>
      <c r="M29" s="166"/>
    </row>
    <row r="30" spans="1:13" ht="15" customHeight="1" x14ac:dyDescent="0.25">
      <c r="A30" s="331" t="s">
        <v>472</v>
      </c>
      <c r="B30" s="295"/>
      <c r="C30" s="328"/>
      <c r="D30" s="297"/>
      <c r="E30" s="157"/>
      <c r="F30" s="157"/>
      <c r="G30" s="333"/>
      <c r="H30" s="153"/>
      <c r="J30" s="307"/>
      <c r="K30" s="308"/>
    </row>
    <row r="31" spans="1:13" ht="13.9" customHeight="1" x14ac:dyDescent="0.25">
      <c r="A31" s="331" t="s">
        <v>475</v>
      </c>
      <c r="B31" s="295"/>
      <c r="C31" s="328"/>
      <c r="D31" s="297"/>
      <c r="E31" s="157"/>
      <c r="F31" s="157"/>
      <c r="G31" s="320"/>
      <c r="H31" s="153"/>
      <c r="J31" s="296"/>
      <c r="K31" s="308"/>
    </row>
    <row r="32" spans="1:13" ht="13.9" customHeight="1" x14ac:dyDescent="0.25">
      <c r="A32" s="331" t="s">
        <v>479</v>
      </c>
      <c r="B32" s="295"/>
      <c r="C32" s="328"/>
      <c r="D32" s="297"/>
      <c r="E32" s="157"/>
      <c r="F32" s="157"/>
      <c r="G32" s="320"/>
      <c r="H32" s="153"/>
    </row>
    <row r="33" spans="1:12" ht="13.9" customHeight="1" thickBot="1" x14ac:dyDescent="0.3">
      <c r="A33" s="334" t="s">
        <v>483</v>
      </c>
      <c r="B33" s="300"/>
      <c r="C33" s="335"/>
      <c r="D33" s="312"/>
      <c r="E33" s="157"/>
      <c r="F33" s="157"/>
      <c r="G33" s="320"/>
      <c r="H33" s="153"/>
    </row>
    <row r="34" spans="1:12" ht="13.9" customHeight="1" x14ac:dyDescent="0.25">
      <c r="A34" s="336" t="s">
        <v>2210</v>
      </c>
      <c r="B34" s="337"/>
      <c r="C34" s="305" t="s">
        <v>2211</v>
      </c>
      <c r="D34" s="338" t="s">
        <v>2212</v>
      </c>
      <c r="E34" s="339" t="s">
        <v>2213</v>
      </c>
      <c r="F34" s="339" t="s">
        <v>2214</v>
      </c>
      <c r="G34" s="306" t="s">
        <v>2215</v>
      </c>
      <c r="H34" s="153"/>
    </row>
    <row r="35" spans="1:12" ht="13.9" customHeight="1" thickBot="1" x14ac:dyDescent="0.3">
      <c r="A35" s="340" t="s">
        <v>2216</v>
      </c>
      <c r="B35" s="341"/>
      <c r="C35" s="342"/>
      <c r="D35" s="463" t="s">
        <v>2217</v>
      </c>
      <c r="E35" s="342"/>
      <c r="F35" s="342"/>
      <c r="G35" s="342"/>
      <c r="H35" s="153"/>
    </row>
    <row r="36" spans="1:12" ht="15" customHeight="1" x14ac:dyDescent="0.25">
      <c r="A36" s="316" t="s">
        <v>2218</v>
      </c>
      <c r="B36" s="158"/>
      <c r="C36" s="159" t="s">
        <v>2219</v>
      </c>
      <c r="D36" s="159" t="s">
        <v>2220</v>
      </c>
      <c r="E36" s="160" t="s">
        <v>2221</v>
      </c>
      <c r="F36" s="160" t="s">
        <v>2222</v>
      </c>
      <c r="G36" s="161" t="s">
        <v>2223</v>
      </c>
      <c r="H36" s="153"/>
      <c r="K36" s="169"/>
    </row>
    <row r="37" spans="1:12" ht="13.9" customHeight="1" thickBot="1" x14ac:dyDescent="0.3">
      <c r="A37" s="343"/>
      <c r="B37" s="344" t="s">
        <v>2164</v>
      </c>
      <c r="C37" s="464">
        <v>50.680165549999998</v>
      </c>
      <c r="D37" s="464">
        <v>96.704134980000006</v>
      </c>
      <c r="E37" s="464">
        <v>521.45800947999999</v>
      </c>
      <c r="F37" s="464">
        <v>872.07639038999991</v>
      </c>
      <c r="G37" s="464">
        <v>16277.57413739</v>
      </c>
      <c r="H37" s="153"/>
    </row>
    <row r="38" spans="1:12" ht="19.5" customHeight="1" x14ac:dyDescent="0.25">
      <c r="A38" s="316" t="s">
        <v>2224</v>
      </c>
      <c r="B38" s="158"/>
      <c r="C38" s="159" t="s">
        <v>2225</v>
      </c>
      <c r="D38" s="159" t="s">
        <v>2226</v>
      </c>
      <c r="E38" s="160" t="s">
        <v>2227</v>
      </c>
      <c r="F38" s="160" t="s">
        <v>2228</v>
      </c>
      <c r="G38" s="160" t="s">
        <v>2229</v>
      </c>
      <c r="H38" s="161" t="s">
        <v>2230</v>
      </c>
      <c r="L38" s="167"/>
    </row>
    <row r="39" spans="1:12" ht="15" customHeight="1" thickBot="1" x14ac:dyDescent="0.3">
      <c r="A39" s="343"/>
      <c r="B39" s="344" t="s">
        <v>2164</v>
      </c>
      <c r="C39" s="454">
        <v>1186.4558910400001</v>
      </c>
      <c r="D39" s="454">
        <v>2496.93628666</v>
      </c>
      <c r="E39" s="454">
        <v>1779.8584748799999</v>
      </c>
      <c r="F39" s="454">
        <v>5303.9014448999997</v>
      </c>
      <c r="G39" s="454">
        <v>6508.2077269199999</v>
      </c>
      <c r="H39" s="454">
        <v>543.13301338999997</v>
      </c>
    </row>
    <row r="41" spans="1:12" x14ac:dyDescent="0.25">
      <c r="A41" s="151" t="s">
        <v>2231</v>
      </c>
    </row>
  </sheetData>
  <mergeCells count="10">
    <mergeCell ref="D3:F3"/>
    <mergeCell ref="D4:F4"/>
    <mergeCell ref="D5:F5"/>
    <mergeCell ref="D6:F6"/>
    <mergeCell ref="D7:F7"/>
    <mergeCell ref="D12:F12"/>
    <mergeCell ref="D14:F14"/>
    <mergeCell ref="D15:F15"/>
    <mergeCell ref="D16:F16"/>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41"/>
  <sheetViews>
    <sheetView zoomScaleNormal="100" workbookViewId="0">
      <selection activeCell="C39" sqref="C39:H39"/>
    </sheetView>
  </sheetViews>
  <sheetFormatPr baseColWidth="10" defaultColWidth="11.42578125" defaultRowHeight="15" x14ac:dyDescent="0.25"/>
  <cols>
    <col min="1" max="1" width="46" style="151" customWidth="1"/>
    <col min="2" max="2" width="11.5703125" style="151" customWidth="1"/>
    <col min="3" max="3" width="15.7109375" style="163" customWidth="1"/>
    <col min="4" max="8" width="15.7109375" style="151" customWidth="1"/>
    <col min="9" max="9" width="16.7109375" style="151" customWidth="1"/>
    <col min="10" max="10" width="17.7109375" style="151" customWidth="1"/>
    <col min="11" max="11" width="27" style="151" customWidth="1"/>
    <col min="12" max="12" width="38.140625" style="151" customWidth="1"/>
    <col min="13" max="13" width="37.85546875" style="151" customWidth="1"/>
    <col min="14" max="1024" width="11.42578125" style="151" customWidth="1"/>
    <col min="1025" max="1026" width="11.42578125" style="164" customWidth="1"/>
    <col min="1027" max="16384" width="11.42578125" style="164"/>
  </cols>
  <sheetData>
    <row r="1" spans="1:12" ht="15.75" customHeight="1" thickBot="1" x14ac:dyDescent="0.3">
      <c r="A1" s="286" t="s">
        <v>2232</v>
      </c>
      <c r="B1" s="287" t="s">
        <v>2162</v>
      </c>
      <c r="C1" s="288"/>
      <c r="D1" s="287"/>
      <c r="E1" s="287"/>
      <c r="F1" s="287"/>
      <c r="G1" s="287"/>
      <c r="H1" s="289"/>
    </row>
    <row r="2" spans="1:12" ht="12.75" customHeight="1" x14ac:dyDescent="0.25">
      <c r="A2" s="290" t="s">
        <v>2233</v>
      </c>
      <c r="B2" s="291" t="s">
        <v>2234</v>
      </c>
      <c r="C2" s="442">
        <v>18822.992837689999</v>
      </c>
      <c r="D2" s="292" t="s">
        <v>2235</v>
      </c>
      <c r="E2" s="292"/>
      <c r="F2" s="292"/>
      <c r="G2" s="291" t="s">
        <v>2234</v>
      </c>
      <c r="H2" s="442">
        <v>17935.214584779998</v>
      </c>
      <c r="K2" s="293"/>
      <c r="L2" s="293"/>
    </row>
    <row r="3" spans="1:12" ht="15" customHeight="1" x14ac:dyDescent="0.25">
      <c r="A3" s="294" t="s">
        <v>2236</v>
      </c>
      <c r="B3" s="291" t="s">
        <v>2237</v>
      </c>
      <c r="C3" s="442">
        <v>3.9</v>
      </c>
      <c r="D3" s="378" t="s">
        <v>2238</v>
      </c>
      <c r="E3" s="379"/>
      <c r="F3" s="379"/>
      <c r="G3" s="295" t="s">
        <v>2237</v>
      </c>
      <c r="H3" s="442">
        <v>5.2</v>
      </c>
      <c r="K3" s="296"/>
      <c r="L3" s="296"/>
    </row>
    <row r="4" spans="1:12" ht="15" customHeight="1" x14ac:dyDescent="0.25">
      <c r="A4" s="294" t="s">
        <v>2239</v>
      </c>
      <c r="B4" s="295" t="s">
        <v>2170</v>
      </c>
      <c r="C4" s="443">
        <v>100</v>
      </c>
      <c r="D4" s="378" t="s">
        <v>2240</v>
      </c>
      <c r="E4" s="379"/>
      <c r="F4" s="379"/>
      <c r="G4" s="291" t="s">
        <v>2241</v>
      </c>
      <c r="H4" s="444" t="s">
        <v>2242</v>
      </c>
      <c r="K4" s="298"/>
      <c r="L4" s="298"/>
    </row>
    <row r="5" spans="1:12" ht="15" customHeight="1" x14ac:dyDescent="0.25">
      <c r="A5" s="294" t="s">
        <v>2243</v>
      </c>
      <c r="B5" s="152"/>
      <c r="C5" s="444" t="s">
        <v>2242</v>
      </c>
      <c r="D5" s="378" t="s">
        <v>2244</v>
      </c>
      <c r="E5" s="379"/>
      <c r="F5" s="379"/>
      <c r="G5" s="295" t="s">
        <v>2245</v>
      </c>
      <c r="H5" s="465">
        <v>12</v>
      </c>
      <c r="K5" s="298"/>
      <c r="L5" s="298"/>
    </row>
    <row r="6" spans="1:12" ht="15" customHeight="1" x14ac:dyDescent="0.25">
      <c r="A6" s="294" t="s">
        <v>2246</v>
      </c>
      <c r="B6" s="291" t="s">
        <v>2241</v>
      </c>
      <c r="C6" s="444" t="s">
        <v>2247</v>
      </c>
      <c r="D6" s="378" t="s">
        <v>2248</v>
      </c>
      <c r="E6" s="379"/>
      <c r="F6" s="379"/>
      <c r="G6" s="295" t="s">
        <v>2241</v>
      </c>
      <c r="H6" s="456" t="s">
        <v>2242</v>
      </c>
      <c r="K6" s="298"/>
      <c r="L6" s="298"/>
    </row>
    <row r="7" spans="1:12" ht="15" customHeight="1" thickBot="1" x14ac:dyDescent="0.3">
      <c r="A7" s="299" t="s">
        <v>2249</v>
      </c>
      <c r="B7" s="295" t="s">
        <v>2170</v>
      </c>
      <c r="C7" s="444" t="s">
        <v>2247</v>
      </c>
      <c r="D7" s="380" t="s">
        <v>2250</v>
      </c>
      <c r="E7" s="374"/>
      <c r="F7" s="374"/>
      <c r="G7" s="300" t="s">
        <v>2241</v>
      </c>
      <c r="H7" s="457" t="s">
        <v>2247</v>
      </c>
      <c r="K7" s="298"/>
      <c r="L7" s="298"/>
    </row>
    <row r="8" spans="1:12" ht="15" customHeight="1" thickBot="1" x14ac:dyDescent="0.3">
      <c r="A8" s="301" t="s">
        <v>2251</v>
      </c>
      <c r="B8" s="291" t="s">
        <v>2170</v>
      </c>
      <c r="C8" s="445" t="s">
        <v>2183</v>
      </c>
      <c r="D8" s="153"/>
      <c r="E8" s="153"/>
      <c r="F8" s="153"/>
      <c r="G8" s="153"/>
      <c r="H8" s="153"/>
      <c r="K8" s="298"/>
      <c r="L8" s="298"/>
    </row>
    <row r="9" spans="1:12" ht="15" customHeight="1" thickBot="1" x14ac:dyDescent="0.3">
      <c r="A9" s="294" t="s">
        <v>2252</v>
      </c>
      <c r="B9" s="291" t="s">
        <v>2241</v>
      </c>
      <c r="C9" s="444" t="s">
        <v>2247</v>
      </c>
      <c r="D9" s="376" t="s">
        <v>2253</v>
      </c>
      <c r="E9" s="377"/>
      <c r="F9" s="377"/>
      <c r="G9" s="302" t="s">
        <v>2234</v>
      </c>
      <c r="H9" s="458">
        <v>3366.60873743</v>
      </c>
    </row>
    <row r="10" spans="1:12" ht="15" customHeight="1" thickBot="1" x14ac:dyDescent="0.3">
      <c r="A10" s="294" t="s">
        <v>2254</v>
      </c>
      <c r="B10" s="291" t="s">
        <v>2241</v>
      </c>
      <c r="C10" s="444" t="s">
        <v>2247</v>
      </c>
      <c r="D10" s="153"/>
      <c r="E10" s="153"/>
      <c r="F10" s="153"/>
      <c r="G10" s="153"/>
      <c r="H10" s="153"/>
    </row>
    <row r="11" spans="1:12" ht="15" customHeight="1" x14ac:dyDescent="0.25">
      <c r="A11" s="299" t="s">
        <v>2255</v>
      </c>
      <c r="B11" s="295" t="s">
        <v>2188</v>
      </c>
      <c r="C11" s="444" t="s">
        <v>2247</v>
      </c>
      <c r="D11" s="303"/>
      <c r="E11" s="154"/>
      <c r="F11" s="304" t="s">
        <v>2189</v>
      </c>
      <c r="G11" s="305" t="s">
        <v>822</v>
      </c>
      <c r="H11" s="306" t="s">
        <v>824</v>
      </c>
      <c r="I11" s="307"/>
      <c r="J11" s="308"/>
      <c r="K11" s="309"/>
    </row>
    <row r="12" spans="1:12" ht="15" customHeight="1" x14ac:dyDescent="0.25">
      <c r="A12" s="294" t="s">
        <v>2256</v>
      </c>
      <c r="B12" s="291" t="s">
        <v>2241</v>
      </c>
      <c r="C12" s="444" t="s">
        <v>2247</v>
      </c>
      <c r="D12" s="369" t="s">
        <v>2257</v>
      </c>
      <c r="E12" s="370"/>
      <c r="F12" s="371"/>
      <c r="G12" s="459">
        <v>581</v>
      </c>
      <c r="H12" s="460">
        <v>663</v>
      </c>
    </row>
    <row r="13" spans="1:12" ht="15" customHeight="1" thickBot="1" x14ac:dyDescent="0.3">
      <c r="A13" s="310" t="s">
        <v>2192</v>
      </c>
      <c r="B13" s="311" t="s">
        <v>2234</v>
      </c>
      <c r="C13" s="446">
        <v>11137.109795730001</v>
      </c>
      <c r="D13" s="313" t="s">
        <v>2258</v>
      </c>
      <c r="E13" s="314"/>
      <c r="F13" s="315"/>
      <c r="G13" s="459">
        <v>618</v>
      </c>
      <c r="H13" s="460">
        <v>716</v>
      </c>
    </row>
    <row r="14" spans="1:12" ht="15" customHeight="1" thickBot="1" x14ac:dyDescent="0.3">
      <c r="A14" s="316" t="s">
        <v>2259</v>
      </c>
      <c r="B14" s="304" t="s">
        <v>2260</v>
      </c>
      <c r="C14" s="446">
        <v>854.5</v>
      </c>
      <c r="D14" s="372" t="s">
        <v>2261</v>
      </c>
      <c r="E14" s="370"/>
      <c r="F14" s="371"/>
      <c r="G14" s="459">
        <v>3071</v>
      </c>
      <c r="H14" s="460">
        <v>1667</v>
      </c>
      <c r="I14" s="155"/>
      <c r="J14" s="155"/>
    </row>
    <row r="15" spans="1:12" ht="19.5" customHeight="1" x14ac:dyDescent="0.25">
      <c r="A15" s="317" t="s">
        <v>2262</v>
      </c>
      <c r="B15" s="304"/>
      <c r="C15" s="447"/>
      <c r="D15" s="372" t="s">
        <v>2263</v>
      </c>
      <c r="E15" s="370"/>
      <c r="F15" s="371"/>
      <c r="G15" s="461">
        <v>3.6674109700000002</v>
      </c>
      <c r="H15" s="156"/>
    </row>
    <row r="16" spans="1:12" ht="15.75" customHeight="1" thickBot="1" x14ac:dyDescent="0.3">
      <c r="A16" s="318" t="s">
        <v>2264</v>
      </c>
      <c r="B16" s="291" t="s">
        <v>2234</v>
      </c>
      <c r="C16" s="448">
        <v>208</v>
      </c>
      <c r="D16" s="373" t="s">
        <v>2265</v>
      </c>
      <c r="E16" s="374"/>
      <c r="F16" s="375"/>
      <c r="G16" s="462">
        <v>5856.9309564650011</v>
      </c>
      <c r="H16" s="153"/>
    </row>
    <row r="17" spans="1:12" ht="12.75" customHeight="1" thickBot="1" x14ac:dyDescent="0.3">
      <c r="A17" s="319" t="s">
        <v>2266</v>
      </c>
      <c r="B17" s="311" t="s">
        <v>2234</v>
      </c>
      <c r="C17" s="449">
        <v>461.5</v>
      </c>
      <c r="D17" s="320"/>
      <c r="E17" s="320"/>
      <c r="F17" s="320"/>
      <c r="G17" s="320" t="s">
        <v>2189</v>
      </c>
      <c r="H17" s="153"/>
    </row>
    <row r="18" spans="1:12" ht="15" customHeight="1" x14ac:dyDescent="0.25">
      <c r="A18" s="316" t="s">
        <v>2267</v>
      </c>
      <c r="B18" s="304" t="s">
        <v>2203</v>
      </c>
      <c r="C18" s="450" t="str">
        <f>IF(C20&lt;&gt;0,"Y","N")</f>
        <v>N</v>
      </c>
      <c r="D18" s="321"/>
      <c r="E18" s="321"/>
      <c r="F18" s="321"/>
      <c r="G18" s="321"/>
      <c r="H18" s="156"/>
      <c r="I18" s="155"/>
      <c r="J18" s="155"/>
    </row>
    <row r="19" spans="1:12" ht="12.75" customHeight="1" x14ac:dyDescent="0.25">
      <c r="A19" s="294" t="s">
        <v>2268</v>
      </c>
      <c r="B19" s="291" t="s">
        <v>2205</v>
      </c>
      <c r="C19" s="451" t="s">
        <v>321</v>
      </c>
      <c r="D19" s="321"/>
      <c r="E19" s="321"/>
      <c r="F19" s="321"/>
      <c r="G19" s="321"/>
      <c r="H19" s="156"/>
    </row>
    <row r="20" spans="1:12" ht="12.75" customHeight="1" thickBot="1" x14ac:dyDescent="0.3">
      <c r="A20" s="319" t="s">
        <v>2269</v>
      </c>
      <c r="B20" s="311" t="s">
        <v>2234</v>
      </c>
      <c r="C20" s="452"/>
      <c r="D20" s="320"/>
      <c r="E20" s="320"/>
      <c r="F20" s="320"/>
      <c r="G20" s="321"/>
      <c r="H20" s="156"/>
      <c r="I20" s="155"/>
      <c r="J20" s="155"/>
    </row>
    <row r="21" spans="1:12" ht="15" customHeight="1" x14ac:dyDescent="0.25">
      <c r="A21" s="322" t="s">
        <v>2270</v>
      </c>
      <c r="B21" s="323" t="s">
        <v>2234</v>
      </c>
      <c r="C21" s="453" t="s">
        <v>2208</v>
      </c>
      <c r="D21" s="324" t="s">
        <v>2271</v>
      </c>
      <c r="E21" s="325"/>
      <c r="F21" s="325"/>
      <c r="G21" s="153"/>
      <c r="H21" s="153"/>
    </row>
    <row r="22" spans="1:12" ht="15" customHeight="1" x14ac:dyDescent="0.25">
      <c r="A22" s="326" t="s">
        <v>282</v>
      </c>
      <c r="B22" s="327"/>
      <c r="C22" s="454">
        <v>17727.616494680002</v>
      </c>
      <c r="D22" s="444">
        <v>18822.99283779</v>
      </c>
      <c r="E22" s="325"/>
      <c r="F22" s="325"/>
      <c r="G22" s="153"/>
      <c r="H22" s="153"/>
    </row>
    <row r="23" spans="1:12" ht="12.75" customHeight="1" x14ac:dyDescent="0.25">
      <c r="A23" s="329" t="s">
        <v>454</v>
      </c>
      <c r="B23" s="295"/>
      <c r="C23" s="454"/>
      <c r="D23" s="297"/>
      <c r="E23" s="157"/>
      <c r="F23" s="157"/>
      <c r="G23" s="330"/>
      <c r="H23" s="153"/>
    </row>
    <row r="24" spans="1:12" ht="12.75" customHeight="1" x14ac:dyDescent="0.25">
      <c r="A24" s="329" t="s">
        <v>458</v>
      </c>
      <c r="B24" s="295"/>
      <c r="C24" s="454"/>
      <c r="D24" s="297"/>
      <c r="E24" s="157"/>
      <c r="F24" s="157"/>
      <c r="G24" s="320"/>
      <c r="H24" s="153"/>
    </row>
    <row r="25" spans="1:12" ht="12.75" customHeight="1" x14ac:dyDescent="0.25">
      <c r="A25" s="331" t="s">
        <v>460</v>
      </c>
      <c r="B25" s="295"/>
      <c r="C25" s="454">
        <v>207.598090098</v>
      </c>
      <c r="D25" s="297"/>
      <c r="E25" s="157"/>
      <c r="F25" s="157"/>
      <c r="G25" s="332"/>
      <c r="H25" s="153"/>
    </row>
    <row r="26" spans="1:12" ht="15.75" customHeight="1" x14ac:dyDescent="0.25">
      <c r="A26" s="331" t="s">
        <v>462</v>
      </c>
      <c r="B26" s="295"/>
      <c r="C26" s="328"/>
      <c r="D26" s="297"/>
      <c r="E26" s="157"/>
      <c r="F26" s="157"/>
      <c r="G26" s="332"/>
      <c r="H26" s="153"/>
    </row>
    <row r="27" spans="1:12" ht="12.75" customHeight="1" x14ac:dyDescent="0.25">
      <c r="A27" s="331" t="s">
        <v>464</v>
      </c>
      <c r="B27" s="295"/>
      <c r="C27" s="328"/>
      <c r="D27" s="297"/>
      <c r="E27" s="157"/>
      <c r="F27" s="157"/>
      <c r="G27" s="332"/>
      <c r="H27" s="153"/>
    </row>
    <row r="28" spans="1:12" ht="12.75" customHeight="1" x14ac:dyDescent="0.25">
      <c r="A28" s="331" t="s">
        <v>466</v>
      </c>
      <c r="B28" s="295"/>
      <c r="C28" s="328"/>
      <c r="D28" s="297"/>
      <c r="E28" s="157"/>
      <c r="F28" s="157"/>
      <c r="G28" s="332"/>
      <c r="H28" s="153"/>
    </row>
    <row r="29" spans="1:12" ht="12.75" customHeight="1" x14ac:dyDescent="0.25">
      <c r="A29" s="331" t="s">
        <v>468</v>
      </c>
      <c r="B29" s="295"/>
      <c r="C29" s="328"/>
      <c r="D29" s="297"/>
      <c r="E29" s="157"/>
      <c r="F29" s="157"/>
      <c r="G29" s="332" t="s">
        <v>2189</v>
      </c>
      <c r="H29" s="156"/>
      <c r="K29" s="155"/>
      <c r="L29" s="155"/>
    </row>
    <row r="30" spans="1:12" ht="15" customHeight="1" x14ac:dyDescent="0.25">
      <c r="A30" s="331" t="s">
        <v>472</v>
      </c>
      <c r="B30" s="295"/>
      <c r="C30" s="328"/>
      <c r="D30" s="297"/>
      <c r="E30" s="157"/>
      <c r="F30" s="157"/>
      <c r="G30" s="333"/>
      <c r="H30" s="153"/>
      <c r="J30" s="307"/>
      <c r="K30" s="308"/>
    </row>
    <row r="31" spans="1:12" ht="12.75" customHeight="1" x14ac:dyDescent="0.25">
      <c r="A31" s="331" t="s">
        <v>475</v>
      </c>
      <c r="B31" s="295"/>
      <c r="C31" s="328"/>
      <c r="D31" s="297"/>
      <c r="E31" s="157"/>
      <c r="F31" s="157"/>
      <c r="G31" s="320"/>
      <c r="H31" s="153"/>
      <c r="J31" s="296"/>
      <c r="K31" s="308"/>
    </row>
    <row r="32" spans="1:12" ht="12.75" customHeight="1" x14ac:dyDescent="0.25">
      <c r="A32" s="331" t="s">
        <v>479</v>
      </c>
      <c r="B32" s="295"/>
      <c r="C32" s="328"/>
      <c r="D32" s="297"/>
      <c r="E32" s="157"/>
      <c r="F32" s="157"/>
      <c r="G32" s="320"/>
      <c r="H32" s="153"/>
    </row>
    <row r="33" spans="1:12" ht="12.75" customHeight="1" thickBot="1" x14ac:dyDescent="0.3">
      <c r="A33" s="334" t="s">
        <v>483</v>
      </c>
      <c r="B33" s="300"/>
      <c r="C33" s="335"/>
      <c r="D33" s="312"/>
      <c r="E33" s="157"/>
      <c r="F33" s="157"/>
      <c r="G33" s="320"/>
      <c r="H33" s="153"/>
    </row>
    <row r="34" spans="1:12" ht="12.75" customHeight="1" x14ac:dyDescent="0.25">
      <c r="A34" s="336" t="s">
        <v>2272</v>
      </c>
      <c r="B34" s="337"/>
      <c r="C34" s="305" t="s">
        <v>2211</v>
      </c>
      <c r="D34" s="338" t="s">
        <v>2212</v>
      </c>
      <c r="E34" s="339" t="s">
        <v>2213</v>
      </c>
      <c r="F34" s="339" t="s">
        <v>2214</v>
      </c>
      <c r="G34" s="306" t="s">
        <v>2215</v>
      </c>
      <c r="H34" s="153"/>
    </row>
    <row r="35" spans="1:12" ht="12.75" customHeight="1" thickBot="1" x14ac:dyDescent="0.3">
      <c r="A35" s="340" t="s">
        <v>2273</v>
      </c>
      <c r="B35" s="341"/>
      <c r="C35" s="342"/>
      <c r="D35" s="463" t="s">
        <v>2217</v>
      </c>
      <c r="E35" s="342"/>
      <c r="F35" s="342"/>
      <c r="G35" s="342"/>
      <c r="H35" s="153"/>
    </row>
    <row r="36" spans="1:12" ht="15" customHeight="1" x14ac:dyDescent="0.25">
      <c r="A36" s="316" t="s">
        <v>2274</v>
      </c>
      <c r="B36" s="158"/>
      <c r="C36" s="159" t="s">
        <v>2219</v>
      </c>
      <c r="D36" s="159" t="s">
        <v>2220</v>
      </c>
      <c r="E36" s="160" t="s">
        <v>2221</v>
      </c>
      <c r="F36" s="160" t="s">
        <v>2222</v>
      </c>
      <c r="G36" s="161" t="s">
        <v>2223</v>
      </c>
      <c r="H36" s="153"/>
      <c r="K36" s="162"/>
    </row>
    <row r="37" spans="1:12" ht="12.75" customHeight="1" thickBot="1" x14ac:dyDescent="0.3">
      <c r="A37" s="343"/>
      <c r="B37" s="344" t="s">
        <v>2234</v>
      </c>
      <c r="C37" s="464">
        <v>50.680165549999998</v>
      </c>
      <c r="D37" s="464">
        <v>96.704134980000006</v>
      </c>
      <c r="E37" s="464">
        <v>521.45800947999999</v>
      </c>
      <c r="F37" s="464">
        <v>872.07639038999991</v>
      </c>
      <c r="G37" s="464">
        <v>16277.57413739</v>
      </c>
      <c r="H37" s="153"/>
    </row>
    <row r="38" spans="1:12" ht="19.5" customHeight="1" x14ac:dyDescent="0.25">
      <c r="A38" s="316" t="s">
        <v>2275</v>
      </c>
      <c r="B38" s="158"/>
      <c r="C38" s="159" t="s">
        <v>2276</v>
      </c>
      <c r="D38" s="159" t="s">
        <v>2277</v>
      </c>
      <c r="E38" s="160" t="s">
        <v>2278</v>
      </c>
      <c r="F38" s="160" t="s">
        <v>2279</v>
      </c>
      <c r="G38" s="160" t="s">
        <v>2280</v>
      </c>
      <c r="H38" s="161" t="s">
        <v>2281</v>
      </c>
      <c r="L38" s="155"/>
    </row>
    <row r="39" spans="1:12" ht="15" customHeight="1" thickBot="1" x14ac:dyDescent="0.3">
      <c r="A39" s="343"/>
      <c r="B39" s="344" t="s">
        <v>2234</v>
      </c>
      <c r="C39" s="454">
        <v>1186.4558910400001</v>
      </c>
      <c r="D39" s="454">
        <v>2496.93628666</v>
      </c>
      <c r="E39" s="454">
        <v>1779.8584748799999</v>
      </c>
      <c r="F39" s="454">
        <v>5303.9014448999997</v>
      </c>
      <c r="G39" s="454">
        <v>6508.2077269199999</v>
      </c>
      <c r="H39" s="454">
        <v>543.13301338999997</v>
      </c>
    </row>
    <row r="41" spans="1:12" x14ac:dyDescent="0.25">
      <c r="A41" s="151" t="s">
        <v>2282</v>
      </c>
    </row>
  </sheetData>
  <mergeCells count="10">
    <mergeCell ref="D3:F3"/>
    <mergeCell ref="D4:F4"/>
    <mergeCell ref="D5:F5"/>
    <mergeCell ref="D6:F6"/>
    <mergeCell ref="D7:F7"/>
    <mergeCell ref="D12:F12"/>
    <mergeCell ref="D14:F14"/>
    <mergeCell ref="D15:F15"/>
    <mergeCell ref="D16:F16"/>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activeCell="C82" sqref="C82:G86"/>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3" ht="45" customHeight="1" x14ac:dyDescent="0.25">
      <c r="A1" s="381" t="s">
        <v>2283</v>
      </c>
      <c r="B1" s="382"/>
      <c r="C1" s="138"/>
      <c r="D1" s="138"/>
      <c r="E1" s="138"/>
      <c r="F1" s="138"/>
      <c r="G1" s="138"/>
    </row>
    <row r="2" spans="1:13" ht="31.5" customHeight="1" x14ac:dyDescent="0.25">
      <c r="A2" s="46" t="s">
        <v>2284</v>
      </c>
      <c r="B2" s="220"/>
      <c r="C2" s="136"/>
      <c r="D2" s="136"/>
      <c r="E2" s="136"/>
      <c r="F2" s="221" t="s">
        <v>280</v>
      </c>
      <c r="G2" s="255"/>
      <c r="H2" s="47"/>
      <c r="I2" s="46"/>
      <c r="J2" s="47"/>
      <c r="K2" s="47"/>
      <c r="L2" s="47"/>
      <c r="M2" s="47"/>
    </row>
    <row r="3" spans="1:13" ht="15.75" customHeight="1" thickBot="1" x14ac:dyDescent="0.3">
      <c r="A3" s="47"/>
      <c r="B3" s="222"/>
      <c r="C3" s="222"/>
      <c r="D3" s="136"/>
      <c r="E3" s="136"/>
      <c r="F3" s="136"/>
      <c r="G3" s="136"/>
      <c r="H3" s="47"/>
      <c r="L3" s="47"/>
      <c r="M3" s="47"/>
    </row>
    <row r="4" spans="1:13" ht="19.5" customHeight="1" thickBot="1" x14ac:dyDescent="0.3">
      <c r="A4" s="50"/>
      <c r="B4" s="223" t="s">
        <v>281</v>
      </c>
      <c r="C4" s="407" t="s">
        <v>282</v>
      </c>
      <c r="D4" s="224"/>
      <c r="E4" s="224"/>
      <c r="F4" s="136"/>
      <c r="G4" s="136"/>
      <c r="H4" s="47"/>
      <c r="I4" s="216" t="s">
        <v>2285</v>
      </c>
      <c r="J4" s="86" t="s">
        <v>2137</v>
      </c>
      <c r="L4" s="47"/>
      <c r="M4" s="47"/>
    </row>
    <row r="5" spans="1:13" ht="15.75" customHeight="1" thickBot="1" x14ac:dyDescent="0.3">
      <c r="B5" s="138"/>
      <c r="C5" s="138"/>
      <c r="D5" s="138"/>
      <c r="E5" s="138"/>
      <c r="F5" s="138"/>
      <c r="G5" s="138"/>
      <c r="H5" s="47"/>
      <c r="I5" s="145" t="s">
        <v>2139</v>
      </c>
      <c r="J5" s="49" t="s">
        <v>2140</v>
      </c>
      <c r="L5" s="47"/>
      <c r="M5" s="47"/>
    </row>
    <row r="6" spans="1:13" ht="18.75" customHeight="1" x14ac:dyDescent="0.25">
      <c r="A6" s="53"/>
      <c r="B6" s="225" t="s">
        <v>2286</v>
      </c>
      <c r="C6" s="226"/>
      <c r="D6" s="138"/>
      <c r="E6" s="115"/>
      <c r="F6" s="115"/>
      <c r="G6" s="115"/>
      <c r="H6" s="47"/>
      <c r="I6" s="145" t="s">
        <v>2142</v>
      </c>
      <c r="J6" s="49" t="s">
        <v>2143</v>
      </c>
      <c r="L6" s="47"/>
      <c r="M6" s="47"/>
    </row>
    <row r="7" spans="1:13" x14ac:dyDescent="0.25">
      <c r="B7" s="227" t="s">
        <v>2287</v>
      </c>
      <c r="C7" s="138"/>
      <c r="D7" s="138"/>
      <c r="E7" s="138"/>
      <c r="F7" s="138"/>
      <c r="G7" s="138"/>
      <c r="H7" s="47"/>
      <c r="I7" s="145" t="s">
        <v>2145</v>
      </c>
      <c r="J7" s="49" t="s">
        <v>2146</v>
      </c>
      <c r="L7" s="47"/>
      <c r="M7" s="47"/>
    </row>
    <row r="8" spans="1:13" x14ac:dyDescent="0.25">
      <c r="B8" s="227" t="s">
        <v>2288</v>
      </c>
      <c r="C8" s="138"/>
      <c r="D8" s="138"/>
      <c r="E8" s="138"/>
      <c r="F8" s="138"/>
      <c r="G8" s="138"/>
      <c r="H8" s="47"/>
      <c r="I8" s="145" t="s">
        <v>2289</v>
      </c>
      <c r="J8" s="49" t="s">
        <v>2149</v>
      </c>
      <c r="L8" s="47"/>
      <c r="M8" s="47"/>
    </row>
    <row r="9" spans="1:13" ht="15.75" customHeight="1" thickBot="1" x14ac:dyDescent="0.3">
      <c r="B9" s="229" t="s">
        <v>2290</v>
      </c>
      <c r="C9" s="138"/>
      <c r="D9" s="138"/>
      <c r="E9" s="138"/>
      <c r="F9" s="138"/>
      <c r="G9" s="138"/>
      <c r="H9" s="47"/>
      <c r="L9" s="47"/>
      <c r="M9" s="47"/>
    </row>
    <row r="10" spans="1:13" x14ac:dyDescent="0.25">
      <c r="B10" s="230"/>
      <c r="C10" s="138"/>
      <c r="D10" s="138"/>
      <c r="E10" s="138"/>
      <c r="F10" s="138"/>
      <c r="G10" s="138"/>
      <c r="H10" s="47"/>
      <c r="I10" s="146" t="s">
        <v>2291</v>
      </c>
      <c r="L10" s="47"/>
      <c r="M10" s="47"/>
    </row>
    <row r="11" spans="1:13" x14ac:dyDescent="0.25">
      <c r="B11" s="230"/>
      <c r="C11" s="138"/>
      <c r="D11" s="138"/>
      <c r="E11" s="138"/>
      <c r="F11" s="138"/>
      <c r="G11" s="138"/>
      <c r="H11" s="47"/>
      <c r="I11" s="146" t="s">
        <v>2292</v>
      </c>
      <c r="L11" s="47"/>
      <c r="M11" s="47"/>
    </row>
    <row r="12" spans="1:13" ht="37.5" customHeight="1" x14ac:dyDescent="0.25">
      <c r="A12" s="216" t="s">
        <v>292</v>
      </c>
      <c r="B12" s="231" t="s">
        <v>2293</v>
      </c>
      <c r="C12" s="232"/>
      <c r="D12" s="232"/>
      <c r="E12" s="232"/>
      <c r="F12" s="232"/>
      <c r="G12" s="232"/>
      <c r="H12" s="47"/>
      <c r="L12" s="47"/>
      <c r="M12" s="47"/>
    </row>
    <row r="13" spans="1:13" ht="15" customHeight="1" x14ac:dyDescent="0.25">
      <c r="A13" s="62"/>
      <c r="B13" s="237" t="s">
        <v>2294</v>
      </c>
      <c r="C13" s="238" t="s">
        <v>2295</v>
      </c>
      <c r="D13" s="238" t="s">
        <v>2296</v>
      </c>
      <c r="E13" s="239"/>
      <c r="F13" s="240"/>
      <c r="G13" s="240"/>
      <c r="H13" s="47"/>
      <c r="L13" s="47"/>
      <c r="M13" s="47"/>
    </row>
    <row r="14" spans="1:13" x14ac:dyDescent="0.25">
      <c r="A14" s="49" t="s">
        <v>2297</v>
      </c>
      <c r="B14" s="119" t="s">
        <v>2298</v>
      </c>
      <c r="C14" s="466" t="s">
        <v>2140</v>
      </c>
      <c r="D14" s="466" t="s">
        <v>2140</v>
      </c>
      <c r="E14" s="115"/>
      <c r="F14" s="115"/>
      <c r="G14" s="115"/>
      <c r="H14" s="47"/>
      <c r="L14" s="47"/>
      <c r="M14" s="47"/>
    </row>
    <row r="15" spans="1:13" x14ac:dyDescent="0.25">
      <c r="A15" s="49" t="s">
        <v>2300</v>
      </c>
      <c r="B15" s="119" t="s">
        <v>770</v>
      </c>
      <c r="C15" s="356" t="s">
        <v>2140</v>
      </c>
      <c r="D15" s="356" t="s">
        <v>2140</v>
      </c>
      <c r="E15" s="115"/>
      <c r="F15" s="115"/>
      <c r="G15" s="115"/>
      <c r="H15" s="47"/>
      <c r="L15" s="47"/>
      <c r="M15" s="47"/>
    </row>
    <row r="16" spans="1:13" x14ac:dyDescent="0.25">
      <c r="A16" s="49" t="s">
        <v>2301</v>
      </c>
      <c r="B16" s="119" t="s">
        <v>2302</v>
      </c>
      <c r="C16" s="466" t="s">
        <v>2140</v>
      </c>
      <c r="D16" s="466" t="s">
        <v>2140</v>
      </c>
      <c r="E16" s="115"/>
      <c r="F16" s="115"/>
      <c r="G16" s="115"/>
      <c r="H16" s="47"/>
      <c r="L16" s="47"/>
      <c r="M16" s="47"/>
    </row>
    <row r="17" spans="1:13" x14ac:dyDescent="0.25">
      <c r="A17" s="49" t="s">
        <v>2303</v>
      </c>
      <c r="B17" s="119" t="s">
        <v>2304</v>
      </c>
      <c r="C17" s="356" t="s">
        <v>2140</v>
      </c>
      <c r="D17" s="356" t="s">
        <v>2140</v>
      </c>
      <c r="E17" s="115"/>
      <c r="F17" s="115"/>
      <c r="G17" s="115"/>
      <c r="H17" s="47"/>
      <c r="L17" s="47"/>
      <c r="M17" s="47"/>
    </row>
    <row r="18" spans="1:13" x14ac:dyDescent="0.25">
      <c r="A18" s="49" t="s">
        <v>2305</v>
      </c>
      <c r="B18" s="119" t="s">
        <v>2306</v>
      </c>
      <c r="C18" s="466" t="s">
        <v>2140</v>
      </c>
      <c r="D18" s="466" t="s">
        <v>2140</v>
      </c>
      <c r="E18" s="115"/>
      <c r="F18" s="115"/>
      <c r="G18" s="115"/>
      <c r="H18" s="47"/>
      <c r="L18" s="47"/>
      <c r="M18" s="47"/>
    </row>
    <row r="19" spans="1:13" x14ac:dyDescent="0.25">
      <c r="A19" s="49" t="s">
        <v>2307</v>
      </c>
      <c r="B19" s="119" t="s">
        <v>2308</v>
      </c>
      <c r="C19" s="356" t="s">
        <v>2140</v>
      </c>
      <c r="D19" s="356" t="s">
        <v>2140</v>
      </c>
      <c r="E19" s="115"/>
      <c r="F19" s="115"/>
      <c r="G19" s="115"/>
      <c r="H19" s="47"/>
      <c r="L19" s="47"/>
      <c r="M19" s="47"/>
    </row>
    <row r="20" spans="1:13" x14ac:dyDescent="0.25">
      <c r="A20" s="49" t="s">
        <v>2309</v>
      </c>
      <c r="B20" s="119" t="s">
        <v>2310</v>
      </c>
      <c r="C20" s="466" t="s">
        <v>2140</v>
      </c>
      <c r="D20" s="466" t="s">
        <v>2140</v>
      </c>
      <c r="E20" s="115"/>
      <c r="F20" s="115"/>
      <c r="G20" s="115"/>
      <c r="H20" s="47"/>
      <c r="L20" s="47"/>
      <c r="M20" s="47"/>
    </row>
    <row r="21" spans="1:13" x14ac:dyDescent="0.25">
      <c r="A21" s="49" t="s">
        <v>2311</v>
      </c>
      <c r="B21" s="119" t="s">
        <v>2312</v>
      </c>
      <c r="C21" s="356" t="s">
        <v>2140</v>
      </c>
      <c r="D21" s="356" t="s">
        <v>2140</v>
      </c>
      <c r="E21" s="115"/>
      <c r="F21" s="115"/>
      <c r="G21" s="115"/>
      <c r="H21" s="47"/>
      <c r="L21" s="47"/>
      <c r="M21" s="47"/>
    </row>
    <row r="22" spans="1:13" x14ac:dyDescent="0.25">
      <c r="A22" s="49" t="s">
        <v>2313</v>
      </c>
      <c r="B22" s="119" t="s">
        <v>2314</v>
      </c>
      <c r="C22" s="466" t="s">
        <v>2140</v>
      </c>
      <c r="D22" s="466" t="s">
        <v>2140</v>
      </c>
      <c r="E22" s="115"/>
      <c r="F22" s="115"/>
      <c r="G22" s="115"/>
      <c r="H22" s="47"/>
      <c r="L22" s="47"/>
      <c r="M22" s="47"/>
    </row>
    <row r="23" spans="1:13" x14ac:dyDescent="0.25">
      <c r="A23" s="49" t="s">
        <v>2315</v>
      </c>
      <c r="B23" s="119" t="s">
        <v>2316</v>
      </c>
      <c r="C23" s="356" t="s">
        <v>2140</v>
      </c>
      <c r="D23" s="356" t="s">
        <v>2140</v>
      </c>
      <c r="E23" s="115"/>
      <c r="F23" s="115"/>
      <c r="G23" s="115"/>
      <c r="H23" s="47"/>
      <c r="L23" s="47"/>
      <c r="M23" s="47"/>
    </row>
    <row r="24" spans="1:13" x14ac:dyDescent="0.25">
      <c r="A24" s="49" t="s">
        <v>2317</v>
      </c>
      <c r="B24" s="119" t="s">
        <v>2318</v>
      </c>
      <c r="C24" s="466" t="s">
        <v>2149</v>
      </c>
      <c r="D24" s="466" t="s">
        <v>2149</v>
      </c>
      <c r="E24" s="115"/>
      <c r="F24" s="115"/>
      <c r="G24" s="115"/>
      <c r="H24" s="47"/>
      <c r="L24" s="47"/>
      <c r="M24" s="47"/>
    </row>
    <row r="25" spans="1:13" outlineLevel="1" x14ac:dyDescent="0.25">
      <c r="A25" s="49" t="s">
        <v>2319</v>
      </c>
      <c r="B25" s="121" t="s">
        <v>2320</v>
      </c>
      <c r="C25" s="218" t="s">
        <v>299</v>
      </c>
      <c r="D25" s="218" t="s">
        <v>299</v>
      </c>
      <c r="E25" s="115"/>
      <c r="F25" s="115"/>
      <c r="G25" s="115"/>
      <c r="H25" s="47"/>
      <c r="L25" s="47"/>
      <c r="M25" s="47"/>
    </row>
    <row r="26" spans="1:13" outlineLevel="1" x14ac:dyDescent="0.25">
      <c r="A26" s="49" t="s">
        <v>2321</v>
      </c>
      <c r="B26" s="121"/>
      <c r="C26" s="218"/>
      <c r="D26" s="218"/>
      <c r="E26" s="115"/>
      <c r="F26" s="115"/>
      <c r="G26" s="115"/>
      <c r="H26" s="47"/>
      <c r="L26" s="47"/>
      <c r="M26" s="47"/>
    </row>
    <row r="27" spans="1:13" outlineLevel="1" x14ac:dyDescent="0.25">
      <c r="A27" s="49" t="s">
        <v>2322</v>
      </c>
      <c r="B27" s="121"/>
      <c r="C27" s="218"/>
      <c r="D27" s="218"/>
      <c r="E27" s="115"/>
      <c r="F27" s="115"/>
      <c r="G27" s="115"/>
      <c r="H27" s="47"/>
      <c r="L27" s="47"/>
      <c r="M27" s="47"/>
    </row>
    <row r="28" spans="1:13" outlineLevel="1" x14ac:dyDescent="0.25">
      <c r="A28" s="49" t="s">
        <v>2323</v>
      </c>
      <c r="B28" s="121"/>
      <c r="C28" s="218"/>
      <c r="D28" s="218"/>
      <c r="E28" s="115"/>
      <c r="F28" s="115"/>
      <c r="G28" s="115"/>
      <c r="H28" s="47"/>
      <c r="L28" s="47"/>
      <c r="M28" s="47"/>
    </row>
    <row r="29" spans="1:13" outlineLevel="1" x14ac:dyDescent="0.25">
      <c r="A29" s="49" t="s">
        <v>2324</v>
      </c>
      <c r="B29" s="121"/>
      <c r="C29" s="218"/>
      <c r="D29" s="218"/>
      <c r="E29" s="115"/>
      <c r="F29" s="115"/>
      <c r="G29" s="115"/>
      <c r="H29" s="47"/>
      <c r="L29" s="47"/>
      <c r="M29" s="47"/>
    </row>
    <row r="30" spans="1:13" outlineLevel="1" x14ac:dyDescent="0.25">
      <c r="A30" s="49" t="s">
        <v>2325</v>
      </c>
      <c r="B30" s="121"/>
      <c r="C30" s="218"/>
      <c r="D30" s="218"/>
      <c r="E30" s="115"/>
      <c r="F30" s="115"/>
      <c r="G30" s="115"/>
      <c r="H30" s="47"/>
      <c r="L30" s="47"/>
      <c r="M30" s="47"/>
    </row>
    <row r="31" spans="1:13" outlineLevel="1" x14ac:dyDescent="0.25">
      <c r="A31" s="49" t="s">
        <v>2326</v>
      </c>
      <c r="B31" s="121"/>
      <c r="C31" s="218"/>
      <c r="D31" s="218"/>
      <c r="E31" s="115"/>
      <c r="F31" s="115"/>
      <c r="G31" s="115"/>
      <c r="H31" s="47"/>
      <c r="L31" s="47"/>
      <c r="M31" s="47"/>
    </row>
    <row r="32" spans="1:13" outlineLevel="1" x14ac:dyDescent="0.25">
      <c r="A32" s="49" t="s">
        <v>2327</v>
      </c>
      <c r="B32" s="121"/>
      <c r="C32" s="218"/>
      <c r="D32" s="218"/>
      <c r="E32" s="115"/>
      <c r="F32" s="115"/>
      <c r="G32" s="115"/>
      <c r="H32" s="47"/>
      <c r="L32" s="47"/>
      <c r="M32" s="47"/>
    </row>
    <row r="33" spans="1:13" ht="18.75" customHeight="1" x14ac:dyDescent="0.25">
      <c r="A33" s="56"/>
      <c r="B33" s="231" t="s">
        <v>2288</v>
      </c>
      <c r="C33" s="232"/>
      <c r="D33" s="232"/>
      <c r="E33" s="232"/>
      <c r="F33" s="232"/>
      <c r="G33" s="232"/>
      <c r="H33" s="47"/>
      <c r="L33" s="47"/>
      <c r="M33" s="47"/>
    </row>
    <row r="34" spans="1:13" ht="15" customHeight="1" x14ac:dyDescent="0.25">
      <c r="A34" s="62"/>
      <c r="B34" s="237" t="s">
        <v>2328</v>
      </c>
      <c r="C34" s="238" t="s">
        <v>2329</v>
      </c>
      <c r="D34" s="238" t="s">
        <v>2296</v>
      </c>
      <c r="E34" s="238" t="s">
        <v>2330</v>
      </c>
      <c r="F34" s="240"/>
      <c r="G34" s="240"/>
      <c r="H34" s="47"/>
      <c r="L34" s="47"/>
      <c r="M34" s="47"/>
    </row>
    <row r="35" spans="1:13" x14ac:dyDescent="0.25">
      <c r="A35" s="49" t="s">
        <v>2331</v>
      </c>
      <c r="B35" s="345" t="s">
        <v>2299</v>
      </c>
      <c r="C35" s="466" t="s">
        <v>2149</v>
      </c>
      <c r="D35" s="466" t="s">
        <v>2149</v>
      </c>
      <c r="E35" s="466" t="s">
        <v>2149</v>
      </c>
      <c r="F35" s="346"/>
      <c r="G35" s="346"/>
      <c r="H35" s="47"/>
      <c r="L35" s="47"/>
      <c r="M35" s="47"/>
    </row>
    <row r="36" spans="1:13" x14ac:dyDescent="0.25">
      <c r="A36" s="49" t="s">
        <v>2332</v>
      </c>
      <c r="B36" s="119" t="s">
        <v>2333</v>
      </c>
      <c r="C36" s="218" t="s">
        <v>299</v>
      </c>
      <c r="D36" s="218" t="s">
        <v>299</v>
      </c>
      <c r="E36" s="218" t="s">
        <v>299</v>
      </c>
      <c r="F36" s="138"/>
      <c r="G36" s="138"/>
      <c r="H36" s="47"/>
      <c r="L36" s="47"/>
      <c r="M36" s="47"/>
    </row>
    <row r="37" spans="1:13" x14ac:dyDescent="0.25">
      <c r="A37" s="49" t="s">
        <v>2334</v>
      </c>
      <c r="B37" s="119" t="s">
        <v>2335</v>
      </c>
      <c r="C37" s="218" t="s">
        <v>299</v>
      </c>
      <c r="D37" s="218" t="s">
        <v>299</v>
      </c>
      <c r="E37" s="218" t="s">
        <v>299</v>
      </c>
      <c r="F37" s="138"/>
      <c r="G37" s="138"/>
      <c r="H37" s="47"/>
      <c r="L37" s="47"/>
      <c r="M37" s="47"/>
    </row>
    <row r="38" spans="1:13" x14ac:dyDescent="0.25">
      <c r="A38" s="49" t="s">
        <v>2336</v>
      </c>
      <c r="B38" s="119" t="s">
        <v>2337</v>
      </c>
      <c r="C38" s="218" t="s">
        <v>299</v>
      </c>
      <c r="D38" s="218" t="s">
        <v>299</v>
      </c>
      <c r="E38" s="218" t="s">
        <v>299</v>
      </c>
      <c r="F38" s="138"/>
      <c r="G38" s="138"/>
      <c r="H38" s="47"/>
      <c r="L38" s="47"/>
      <c r="M38" s="47"/>
    </row>
    <row r="39" spans="1:13" x14ac:dyDescent="0.25">
      <c r="A39" s="49" t="s">
        <v>2338</v>
      </c>
      <c r="B39" s="119" t="s">
        <v>2339</v>
      </c>
      <c r="C39" s="218" t="s">
        <v>299</v>
      </c>
      <c r="D39" s="218" t="s">
        <v>299</v>
      </c>
      <c r="E39" s="218" t="s">
        <v>299</v>
      </c>
      <c r="F39" s="138"/>
      <c r="G39" s="138"/>
      <c r="H39" s="47"/>
      <c r="L39" s="47"/>
      <c r="M39" s="47"/>
    </row>
    <row r="40" spans="1:13" x14ac:dyDescent="0.25">
      <c r="A40" s="49" t="s">
        <v>2340</v>
      </c>
      <c r="B40" s="119" t="s">
        <v>2341</v>
      </c>
      <c r="C40" s="218" t="s">
        <v>299</v>
      </c>
      <c r="D40" s="218" t="s">
        <v>299</v>
      </c>
      <c r="E40" s="218" t="s">
        <v>299</v>
      </c>
      <c r="F40" s="138"/>
      <c r="G40" s="138"/>
      <c r="H40" s="47"/>
      <c r="L40" s="47"/>
      <c r="M40" s="47"/>
    </row>
    <row r="41" spans="1:13" x14ac:dyDescent="0.25">
      <c r="A41" s="49" t="s">
        <v>2342</v>
      </c>
      <c r="B41" s="119" t="s">
        <v>2343</v>
      </c>
      <c r="C41" s="218" t="s">
        <v>299</v>
      </c>
      <c r="D41" s="218" t="s">
        <v>299</v>
      </c>
      <c r="E41" s="218" t="s">
        <v>299</v>
      </c>
      <c r="F41" s="138"/>
      <c r="G41" s="138"/>
      <c r="H41" s="47"/>
      <c r="L41" s="47"/>
      <c r="M41" s="47"/>
    </row>
    <row r="42" spans="1:13" x14ac:dyDescent="0.25">
      <c r="A42" s="49" t="s">
        <v>2344</v>
      </c>
      <c r="B42" s="119" t="s">
        <v>2345</v>
      </c>
      <c r="C42" s="218" t="s">
        <v>299</v>
      </c>
      <c r="D42" s="218" t="s">
        <v>299</v>
      </c>
      <c r="E42" s="218" t="s">
        <v>299</v>
      </c>
      <c r="F42" s="138"/>
      <c r="G42" s="138"/>
      <c r="H42" s="47"/>
      <c r="L42" s="47"/>
      <c r="M42" s="47"/>
    </row>
    <row r="43" spans="1:13" x14ac:dyDescent="0.25">
      <c r="A43" s="49" t="s">
        <v>2346</v>
      </c>
      <c r="B43" s="119" t="s">
        <v>2347</v>
      </c>
      <c r="C43" s="218" t="s">
        <v>299</v>
      </c>
      <c r="D43" s="218" t="s">
        <v>299</v>
      </c>
      <c r="E43" s="218" t="s">
        <v>299</v>
      </c>
      <c r="F43" s="138"/>
      <c r="G43" s="138"/>
      <c r="H43" s="47"/>
      <c r="L43" s="47"/>
      <c r="M43" s="47"/>
    </row>
    <row r="44" spans="1:13" x14ac:dyDescent="0.25">
      <c r="A44" s="49" t="s">
        <v>2348</v>
      </c>
      <c r="B44" s="119" t="s">
        <v>2349</v>
      </c>
      <c r="C44" s="218" t="s">
        <v>299</v>
      </c>
      <c r="D44" s="218" t="s">
        <v>299</v>
      </c>
      <c r="E44" s="218" t="s">
        <v>299</v>
      </c>
      <c r="F44" s="138"/>
      <c r="G44" s="138"/>
      <c r="H44" s="47"/>
      <c r="L44" s="47"/>
      <c r="M44" s="47"/>
    </row>
    <row r="45" spans="1:13" x14ac:dyDescent="0.25">
      <c r="A45" s="49" t="s">
        <v>2350</v>
      </c>
      <c r="B45" s="119" t="s">
        <v>2351</v>
      </c>
      <c r="C45" s="218" t="s">
        <v>299</v>
      </c>
      <c r="D45" s="218" t="s">
        <v>299</v>
      </c>
      <c r="E45" s="218" t="s">
        <v>299</v>
      </c>
      <c r="F45" s="138"/>
      <c r="G45" s="138"/>
      <c r="H45" s="47"/>
      <c r="L45" s="47"/>
      <c r="M45" s="47"/>
    </row>
    <row r="46" spans="1:13" x14ac:dyDescent="0.25">
      <c r="A46" s="49" t="s">
        <v>2352</v>
      </c>
      <c r="B46" s="119" t="s">
        <v>2353</v>
      </c>
      <c r="C46" s="218" t="s">
        <v>299</v>
      </c>
      <c r="D46" s="218" t="s">
        <v>299</v>
      </c>
      <c r="E46" s="218" t="s">
        <v>299</v>
      </c>
      <c r="F46" s="138"/>
      <c r="G46" s="138"/>
      <c r="H46" s="47"/>
      <c r="L46" s="47"/>
      <c r="M46" s="47"/>
    </row>
    <row r="47" spans="1:13" x14ac:dyDescent="0.25">
      <c r="A47" s="49" t="s">
        <v>2354</v>
      </c>
      <c r="B47" s="119" t="s">
        <v>2355</v>
      </c>
      <c r="C47" s="218" t="s">
        <v>299</v>
      </c>
      <c r="D47" s="218" t="s">
        <v>299</v>
      </c>
      <c r="E47" s="218" t="s">
        <v>299</v>
      </c>
      <c r="F47" s="138"/>
      <c r="G47" s="138"/>
      <c r="H47" s="47"/>
      <c r="L47" s="47"/>
      <c r="M47" s="47"/>
    </row>
    <row r="48" spans="1:13" x14ac:dyDescent="0.25">
      <c r="A48" s="49" t="s">
        <v>2356</v>
      </c>
      <c r="B48" s="119" t="s">
        <v>2357</v>
      </c>
      <c r="C48" s="218" t="s">
        <v>299</v>
      </c>
      <c r="D48" s="218" t="s">
        <v>299</v>
      </c>
      <c r="E48" s="218" t="s">
        <v>299</v>
      </c>
      <c r="F48" s="138"/>
      <c r="G48" s="138"/>
      <c r="H48" s="47"/>
      <c r="L48" s="47"/>
      <c r="M48" s="47"/>
    </row>
    <row r="49" spans="1:13" x14ac:dyDescent="0.25">
      <c r="A49" s="49" t="s">
        <v>2358</v>
      </c>
      <c r="B49" s="119" t="s">
        <v>2359</v>
      </c>
      <c r="C49" s="218" t="s">
        <v>299</v>
      </c>
      <c r="D49" s="218" t="s">
        <v>299</v>
      </c>
      <c r="E49" s="218" t="s">
        <v>299</v>
      </c>
      <c r="F49" s="138"/>
      <c r="G49" s="138"/>
      <c r="H49" s="47"/>
      <c r="L49" s="47"/>
      <c r="M49" s="47"/>
    </row>
    <row r="50" spans="1:13" x14ac:dyDescent="0.25">
      <c r="A50" s="49" t="s">
        <v>2360</v>
      </c>
      <c r="B50" s="119" t="s">
        <v>2361</v>
      </c>
      <c r="C50" s="218" t="s">
        <v>299</v>
      </c>
      <c r="D50" s="218" t="s">
        <v>299</v>
      </c>
      <c r="E50" s="218" t="s">
        <v>299</v>
      </c>
      <c r="F50" s="138"/>
      <c r="G50" s="138"/>
      <c r="H50" s="47"/>
      <c r="L50" s="47"/>
      <c r="M50" s="47"/>
    </row>
    <row r="51" spans="1:13" x14ac:dyDescent="0.25">
      <c r="A51" s="49" t="s">
        <v>2362</v>
      </c>
      <c r="B51" s="119" t="s">
        <v>2363</v>
      </c>
      <c r="C51" s="218" t="s">
        <v>299</v>
      </c>
      <c r="D51" s="218" t="s">
        <v>299</v>
      </c>
      <c r="E51" s="218" t="s">
        <v>299</v>
      </c>
      <c r="F51" s="138"/>
      <c r="G51" s="138"/>
      <c r="H51" s="47"/>
      <c r="L51" s="47"/>
      <c r="M51" s="47"/>
    </row>
    <row r="52" spans="1:13" x14ac:dyDescent="0.25">
      <c r="A52" s="49" t="s">
        <v>2364</v>
      </c>
      <c r="B52" s="119" t="s">
        <v>2365</v>
      </c>
      <c r="C52" s="218" t="s">
        <v>299</v>
      </c>
      <c r="D52" s="218" t="s">
        <v>299</v>
      </c>
      <c r="E52" s="218" t="s">
        <v>299</v>
      </c>
      <c r="F52" s="138"/>
      <c r="G52" s="138"/>
      <c r="H52" s="47"/>
      <c r="L52" s="47"/>
      <c r="M52" s="47"/>
    </row>
    <row r="53" spans="1:13" x14ac:dyDescent="0.25">
      <c r="A53" s="49" t="s">
        <v>2366</v>
      </c>
      <c r="B53" s="119" t="s">
        <v>2367</v>
      </c>
      <c r="C53" s="218" t="s">
        <v>299</v>
      </c>
      <c r="D53" s="218" t="s">
        <v>299</v>
      </c>
      <c r="E53" s="218" t="s">
        <v>299</v>
      </c>
      <c r="F53" s="138"/>
      <c r="G53" s="138"/>
      <c r="H53" s="47"/>
      <c r="L53" s="47"/>
      <c r="M53" s="47"/>
    </row>
    <row r="54" spans="1:13" x14ac:dyDescent="0.25">
      <c r="A54" s="49" t="s">
        <v>2368</v>
      </c>
      <c r="B54" s="119" t="s">
        <v>2369</v>
      </c>
      <c r="C54" s="218" t="s">
        <v>299</v>
      </c>
      <c r="D54" s="218" t="s">
        <v>299</v>
      </c>
      <c r="E54" s="218" t="s">
        <v>299</v>
      </c>
      <c r="F54" s="138"/>
      <c r="G54" s="138"/>
      <c r="H54" s="47"/>
      <c r="L54" s="47"/>
      <c r="M54" s="47"/>
    </row>
    <row r="55" spans="1:13" x14ac:dyDescent="0.25">
      <c r="A55" s="49" t="s">
        <v>2370</v>
      </c>
      <c r="B55" s="119" t="s">
        <v>2371</v>
      </c>
      <c r="C55" s="218" t="s">
        <v>299</v>
      </c>
      <c r="D55" s="218" t="s">
        <v>299</v>
      </c>
      <c r="E55" s="218" t="s">
        <v>299</v>
      </c>
      <c r="F55" s="138"/>
      <c r="G55" s="138"/>
      <c r="H55" s="47"/>
      <c r="L55" s="47"/>
      <c r="M55" s="47"/>
    </row>
    <row r="56" spans="1:13" x14ac:dyDescent="0.25">
      <c r="A56" s="49" t="s">
        <v>2372</v>
      </c>
      <c r="B56" s="119" t="s">
        <v>2373</v>
      </c>
      <c r="C56" s="218" t="s">
        <v>299</v>
      </c>
      <c r="D56" s="218" t="s">
        <v>299</v>
      </c>
      <c r="E56" s="218" t="s">
        <v>299</v>
      </c>
      <c r="F56" s="138"/>
      <c r="G56" s="138"/>
      <c r="H56" s="47"/>
      <c r="L56" s="47"/>
      <c r="M56" s="47"/>
    </row>
    <row r="57" spans="1:13" x14ac:dyDescent="0.25">
      <c r="A57" s="49" t="s">
        <v>2374</v>
      </c>
      <c r="B57" s="119" t="s">
        <v>2375</v>
      </c>
      <c r="C57" s="218" t="s">
        <v>299</v>
      </c>
      <c r="D57" s="218" t="s">
        <v>299</v>
      </c>
      <c r="E57" s="218" t="s">
        <v>299</v>
      </c>
      <c r="F57" s="138"/>
      <c r="G57" s="138"/>
      <c r="H57" s="47"/>
      <c r="L57" s="47"/>
      <c r="M57" s="47"/>
    </row>
    <row r="58" spans="1:13" x14ac:dyDescent="0.25">
      <c r="A58" s="49" t="s">
        <v>2376</v>
      </c>
      <c r="B58" s="119" t="s">
        <v>2377</v>
      </c>
      <c r="C58" s="218" t="s">
        <v>299</v>
      </c>
      <c r="D58" s="218" t="s">
        <v>299</v>
      </c>
      <c r="E58" s="218" t="s">
        <v>299</v>
      </c>
      <c r="F58" s="138"/>
      <c r="G58" s="138"/>
      <c r="H58" s="47"/>
      <c r="L58" s="47"/>
      <c r="M58" s="47"/>
    </row>
    <row r="59" spans="1:13" x14ac:dyDescent="0.25">
      <c r="A59" s="49" t="s">
        <v>2378</v>
      </c>
      <c r="B59" s="119" t="s">
        <v>2379</v>
      </c>
      <c r="C59" s="218" t="s">
        <v>299</v>
      </c>
      <c r="D59" s="218" t="s">
        <v>299</v>
      </c>
      <c r="E59" s="218" t="s">
        <v>299</v>
      </c>
      <c r="F59" s="138"/>
      <c r="G59" s="138"/>
      <c r="H59" s="47"/>
      <c r="L59" s="47"/>
      <c r="M59" s="47"/>
    </row>
    <row r="60" spans="1:13" outlineLevel="1" x14ac:dyDescent="0.25">
      <c r="A60" s="49" t="s">
        <v>2380</v>
      </c>
      <c r="B60" s="119"/>
      <c r="C60" s="138"/>
      <c r="D60" s="138"/>
      <c r="E60" s="119"/>
      <c r="F60" s="119"/>
      <c r="G60" s="119"/>
      <c r="H60" s="47"/>
      <c r="L60" s="47"/>
      <c r="M60" s="47"/>
    </row>
    <row r="61" spans="1:13" outlineLevel="1" x14ac:dyDescent="0.25">
      <c r="A61" s="49" t="s">
        <v>2381</v>
      </c>
      <c r="B61" s="119"/>
      <c r="C61" s="138"/>
      <c r="D61" s="138"/>
      <c r="E61" s="119"/>
      <c r="F61" s="119"/>
      <c r="G61" s="119"/>
      <c r="H61" s="47"/>
      <c r="L61" s="47"/>
      <c r="M61" s="47"/>
    </row>
    <row r="62" spans="1:13" outlineLevel="1" x14ac:dyDescent="0.25">
      <c r="A62" s="49" t="s">
        <v>2382</v>
      </c>
      <c r="B62" s="119"/>
      <c r="C62" s="138"/>
      <c r="D62" s="138"/>
      <c r="E62" s="119"/>
      <c r="F62" s="119"/>
      <c r="G62" s="119"/>
      <c r="H62" s="47"/>
      <c r="L62" s="47"/>
      <c r="M62" s="47"/>
    </row>
    <row r="63" spans="1:13" outlineLevel="1" x14ac:dyDescent="0.25">
      <c r="A63" s="49" t="s">
        <v>2383</v>
      </c>
      <c r="B63" s="119"/>
      <c r="C63" s="138"/>
      <c r="D63" s="138"/>
      <c r="E63" s="119"/>
      <c r="F63" s="119"/>
      <c r="G63" s="119"/>
      <c r="H63" s="47"/>
      <c r="L63" s="47"/>
      <c r="M63" s="47"/>
    </row>
    <row r="64" spans="1:13" outlineLevel="1" x14ac:dyDescent="0.25">
      <c r="A64" s="49" t="s">
        <v>2384</v>
      </c>
      <c r="B64" s="119"/>
      <c r="C64" s="138"/>
      <c r="D64" s="138"/>
      <c r="E64" s="119"/>
      <c r="F64" s="119"/>
      <c r="G64" s="119"/>
      <c r="H64" s="47"/>
      <c r="L64" s="47"/>
      <c r="M64" s="47"/>
    </row>
    <row r="65" spans="1:14" outlineLevel="1" x14ac:dyDescent="0.25">
      <c r="A65" s="49" t="s">
        <v>2385</v>
      </c>
      <c r="B65" s="119"/>
      <c r="C65" s="138"/>
      <c r="D65" s="138"/>
      <c r="E65" s="119"/>
      <c r="F65" s="119"/>
      <c r="G65" s="119"/>
      <c r="H65" s="47"/>
      <c r="L65" s="47"/>
      <c r="M65" s="47"/>
    </row>
    <row r="66" spans="1:14" outlineLevel="1" x14ac:dyDescent="0.25">
      <c r="A66" s="49" t="s">
        <v>2386</v>
      </c>
      <c r="B66" s="119"/>
      <c r="C66" s="138"/>
      <c r="D66" s="138"/>
      <c r="E66" s="119"/>
      <c r="F66" s="119"/>
      <c r="G66" s="119"/>
      <c r="H66" s="47"/>
      <c r="L66" s="47"/>
      <c r="M66" s="47"/>
    </row>
    <row r="67" spans="1:14" outlineLevel="1" x14ac:dyDescent="0.25">
      <c r="A67" s="49" t="s">
        <v>2387</v>
      </c>
      <c r="B67" s="119"/>
      <c r="C67" s="138"/>
      <c r="D67" s="138"/>
      <c r="E67" s="119"/>
      <c r="F67" s="119"/>
      <c r="G67" s="119"/>
      <c r="H67" s="47"/>
      <c r="L67" s="47"/>
      <c r="M67" s="47"/>
    </row>
    <row r="68" spans="1:14" outlineLevel="1" x14ac:dyDescent="0.25">
      <c r="A68" s="49" t="s">
        <v>2388</v>
      </c>
      <c r="B68" s="119"/>
      <c r="C68" s="138"/>
      <c r="D68" s="138"/>
      <c r="E68" s="119"/>
      <c r="F68" s="119"/>
      <c r="G68" s="119"/>
      <c r="H68" s="47"/>
      <c r="L68" s="47"/>
      <c r="M68" s="47"/>
    </row>
    <row r="69" spans="1:14" outlineLevel="1" x14ac:dyDescent="0.25">
      <c r="A69" s="49" t="s">
        <v>2389</v>
      </c>
      <c r="B69" s="119"/>
      <c r="C69" s="138"/>
      <c r="D69" s="138"/>
      <c r="E69" s="119"/>
      <c r="F69" s="119"/>
      <c r="G69" s="119"/>
      <c r="H69" s="47"/>
      <c r="L69" s="47"/>
      <c r="M69" s="47"/>
    </row>
    <row r="70" spans="1:14" outlineLevel="1" x14ac:dyDescent="0.25">
      <c r="A70" s="49" t="s">
        <v>2390</v>
      </c>
      <c r="B70" s="119"/>
      <c r="C70" s="138"/>
      <c r="D70" s="138"/>
      <c r="E70" s="119"/>
      <c r="F70" s="119"/>
      <c r="G70" s="119"/>
      <c r="H70" s="47"/>
      <c r="L70" s="47"/>
      <c r="M70" s="47"/>
    </row>
    <row r="71" spans="1:14" outlineLevel="1" x14ac:dyDescent="0.25">
      <c r="A71" s="49" t="s">
        <v>2391</v>
      </c>
      <c r="B71" s="119"/>
      <c r="C71" s="138"/>
      <c r="D71" s="138"/>
      <c r="E71" s="119"/>
      <c r="F71" s="119"/>
      <c r="G71" s="119"/>
      <c r="H71" s="47"/>
      <c r="L71" s="47"/>
      <c r="M71" s="47"/>
    </row>
    <row r="72" spans="1:14" outlineLevel="1" x14ac:dyDescent="0.25">
      <c r="A72" s="49" t="s">
        <v>2392</v>
      </c>
      <c r="B72" s="119"/>
      <c r="C72" s="138"/>
      <c r="D72" s="138"/>
      <c r="E72" s="119"/>
      <c r="F72" s="119"/>
      <c r="G72" s="119"/>
      <c r="H72" s="47"/>
      <c r="L72" s="47"/>
      <c r="M72" s="47"/>
    </row>
    <row r="73" spans="1:14" ht="37.5" customHeight="1" x14ac:dyDescent="0.25">
      <c r="A73" s="56"/>
      <c r="B73" s="231" t="s">
        <v>2290</v>
      </c>
      <c r="C73" s="232"/>
      <c r="D73" s="232"/>
      <c r="E73" s="232"/>
      <c r="F73" s="232"/>
      <c r="G73" s="232"/>
      <c r="H73" s="47"/>
    </row>
    <row r="74" spans="1:14" ht="15" customHeight="1" x14ac:dyDescent="0.25">
      <c r="A74" s="62"/>
      <c r="B74" s="237" t="s">
        <v>1611</v>
      </c>
      <c r="C74" s="238" t="s">
        <v>2393</v>
      </c>
      <c r="D74" s="238"/>
      <c r="E74" s="240"/>
      <c r="F74" s="240"/>
      <c r="G74" s="240"/>
      <c r="H74" s="73"/>
      <c r="I74" s="73"/>
      <c r="J74" s="73"/>
      <c r="K74" s="73"/>
      <c r="L74" s="73"/>
      <c r="M74" s="73"/>
      <c r="N74" s="73"/>
    </row>
    <row r="75" spans="1:14" x14ac:dyDescent="0.25">
      <c r="A75" s="49" t="s">
        <v>2394</v>
      </c>
      <c r="B75" s="218" t="s">
        <v>2395</v>
      </c>
      <c r="C75" s="467" t="s">
        <v>2143</v>
      </c>
      <c r="D75" s="138"/>
      <c r="E75" s="138"/>
      <c r="F75" s="138"/>
      <c r="G75" s="138"/>
      <c r="H75" s="47"/>
    </row>
    <row r="76" spans="1:14" x14ac:dyDescent="0.25">
      <c r="A76" s="49" t="s">
        <v>2396</v>
      </c>
      <c r="B76" s="218" t="s">
        <v>2397</v>
      </c>
      <c r="C76" s="467" t="s">
        <v>2143</v>
      </c>
      <c r="D76" s="138"/>
      <c r="E76" s="138"/>
      <c r="F76" s="138"/>
      <c r="G76" s="138"/>
      <c r="H76" s="47"/>
    </row>
    <row r="77" spans="1:14" outlineLevel="1" x14ac:dyDescent="0.25">
      <c r="A77" s="49" t="s">
        <v>2398</v>
      </c>
      <c r="B77" s="138"/>
      <c r="C77" s="138"/>
      <c r="D77" s="138"/>
      <c r="E77" s="138"/>
      <c r="F77" s="138"/>
      <c r="G77" s="138"/>
      <c r="H77" s="47"/>
    </row>
    <row r="78" spans="1:14" outlineLevel="1" x14ac:dyDescent="0.25">
      <c r="A78" s="49" t="s">
        <v>2399</v>
      </c>
      <c r="B78" s="138"/>
      <c r="C78" s="138"/>
      <c r="D78" s="138"/>
      <c r="E78" s="138"/>
      <c r="F78" s="138"/>
      <c r="G78" s="138"/>
      <c r="H78" s="47"/>
    </row>
    <row r="79" spans="1:14" outlineLevel="1" x14ac:dyDescent="0.25">
      <c r="A79" s="49" t="s">
        <v>2400</v>
      </c>
      <c r="B79" s="138"/>
      <c r="C79" s="138"/>
      <c r="D79" s="138"/>
      <c r="E79" s="138"/>
      <c r="F79" s="138"/>
      <c r="G79" s="138"/>
      <c r="H79" s="47"/>
    </row>
    <row r="80" spans="1:14" outlineLevel="1" x14ac:dyDescent="0.25">
      <c r="A80" s="49" t="s">
        <v>2401</v>
      </c>
      <c r="B80" s="138"/>
      <c r="C80" s="138"/>
      <c r="D80" s="138"/>
      <c r="E80" s="138"/>
      <c r="F80" s="138"/>
      <c r="G80" s="138"/>
      <c r="H80" s="47"/>
    </row>
    <row r="81" spans="1:8" x14ac:dyDescent="0.25">
      <c r="A81" s="62"/>
      <c r="B81" s="237" t="s">
        <v>2402</v>
      </c>
      <c r="C81" s="238" t="s">
        <v>855</v>
      </c>
      <c r="D81" s="238" t="s">
        <v>856</v>
      </c>
      <c r="E81" s="240" t="s">
        <v>1623</v>
      </c>
      <c r="F81" s="240" t="s">
        <v>1808</v>
      </c>
      <c r="G81" s="240" t="s">
        <v>2403</v>
      </c>
      <c r="H81" s="47"/>
    </row>
    <row r="82" spans="1:8" x14ac:dyDescent="0.25">
      <c r="A82" s="49" t="s">
        <v>2404</v>
      </c>
      <c r="B82" s="218" t="s">
        <v>2405</v>
      </c>
      <c r="C82" s="356" t="s">
        <v>2143</v>
      </c>
      <c r="D82" s="356" t="s">
        <v>2143</v>
      </c>
      <c r="E82" s="356" t="s">
        <v>2143</v>
      </c>
      <c r="F82" s="356" t="s">
        <v>2143</v>
      </c>
      <c r="G82" s="356" t="s">
        <v>2143</v>
      </c>
      <c r="H82" s="47"/>
    </row>
    <row r="83" spans="1:8" x14ac:dyDescent="0.25">
      <c r="A83" s="49" t="s">
        <v>2406</v>
      </c>
      <c r="B83" s="218" t="s">
        <v>2407</v>
      </c>
      <c r="C83" s="356" t="s">
        <v>2143</v>
      </c>
      <c r="D83" s="356" t="s">
        <v>2143</v>
      </c>
      <c r="E83" s="356" t="s">
        <v>2143</v>
      </c>
      <c r="F83" s="356" t="s">
        <v>2143</v>
      </c>
      <c r="G83" s="356" t="s">
        <v>2143</v>
      </c>
      <c r="H83" s="47"/>
    </row>
    <row r="84" spans="1:8" x14ac:dyDescent="0.25">
      <c r="A84" s="49" t="s">
        <v>2408</v>
      </c>
      <c r="B84" s="218" t="s">
        <v>2409</v>
      </c>
      <c r="C84" s="356" t="s">
        <v>2143</v>
      </c>
      <c r="D84" s="356" t="s">
        <v>2143</v>
      </c>
      <c r="E84" s="356" t="s">
        <v>2143</v>
      </c>
      <c r="F84" s="356" t="s">
        <v>2143</v>
      </c>
      <c r="G84" s="356" t="s">
        <v>2143</v>
      </c>
      <c r="H84" s="47"/>
    </row>
    <row r="85" spans="1:8" x14ac:dyDescent="0.25">
      <c r="A85" s="49" t="s">
        <v>2410</v>
      </c>
      <c r="B85" s="218" t="s">
        <v>2411</v>
      </c>
      <c r="C85" s="356" t="s">
        <v>2143</v>
      </c>
      <c r="D85" s="356" t="s">
        <v>2143</v>
      </c>
      <c r="E85" s="356" t="s">
        <v>2143</v>
      </c>
      <c r="F85" s="356" t="s">
        <v>2143</v>
      </c>
      <c r="G85" s="356" t="s">
        <v>2143</v>
      </c>
      <c r="H85" s="47"/>
    </row>
    <row r="86" spans="1:8" x14ac:dyDescent="0.25">
      <c r="A86" s="49" t="s">
        <v>2412</v>
      </c>
      <c r="B86" s="218" t="s">
        <v>2413</v>
      </c>
      <c r="C86" s="356" t="s">
        <v>2143</v>
      </c>
      <c r="D86" s="356" t="s">
        <v>2143</v>
      </c>
      <c r="E86" s="356" t="s">
        <v>2143</v>
      </c>
      <c r="F86" s="356" t="s">
        <v>2143</v>
      </c>
      <c r="G86" s="356" t="s">
        <v>2143</v>
      </c>
      <c r="H86" s="47"/>
    </row>
    <row r="87" spans="1:8" outlineLevel="1" x14ac:dyDescent="0.25">
      <c r="A87" s="49" t="s">
        <v>2414</v>
      </c>
      <c r="B87" s="138"/>
      <c r="C87" s="138"/>
      <c r="D87" s="138"/>
      <c r="E87" s="138"/>
      <c r="F87" s="138"/>
      <c r="G87" s="138"/>
      <c r="H87" s="47"/>
    </row>
    <row r="88" spans="1:8" outlineLevel="1" x14ac:dyDescent="0.25">
      <c r="A88" s="49" t="s">
        <v>2415</v>
      </c>
      <c r="B88" s="138"/>
      <c r="C88" s="138"/>
      <c r="D88" s="138"/>
      <c r="E88" s="138"/>
      <c r="F88" s="138"/>
      <c r="G88" s="138"/>
      <c r="H88" s="47"/>
    </row>
    <row r="89" spans="1:8" outlineLevel="1" x14ac:dyDescent="0.25">
      <c r="A89" s="49" t="s">
        <v>2416</v>
      </c>
      <c r="B89" s="138"/>
      <c r="C89" s="138"/>
      <c r="D89" s="138"/>
      <c r="E89" s="138"/>
      <c r="F89" s="138"/>
      <c r="G89" s="138"/>
      <c r="H89" s="47"/>
    </row>
    <row r="90" spans="1:8" outlineLevel="1" x14ac:dyDescent="0.25">
      <c r="A90" s="49" t="s">
        <v>2417</v>
      </c>
      <c r="B90" s="138"/>
      <c r="C90" s="138"/>
      <c r="D90" s="138"/>
      <c r="E90" s="138"/>
      <c r="F90" s="138"/>
      <c r="G90" s="138"/>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election activeCell="C622" sqref="C622:D635"/>
    </sheetView>
  </sheetViews>
  <sheetFormatPr baseColWidth="10" defaultColWidth="9.140625" defaultRowHeight="15" x14ac:dyDescent="0.25"/>
  <cols>
    <col min="1" max="1" width="14.85546875" style="212" customWidth="1"/>
    <col min="2" max="2" width="64.85546875" style="212" customWidth="1"/>
    <col min="3" max="7" width="41" style="212" customWidth="1"/>
  </cols>
  <sheetData>
    <row r="1" spans="1:7" ht="31.5" customHeight="1" x14ac:dyDescent="0.25">
      <c r="A1" s="46" t="s">
        <v>2418</v>
      </c>
      <c r="B1" s="220"/>
      <c r="C1" s="136"/>
      <c r="D1" s="136"/>
      <c r="E1" s="136"/>
      <c r="F1" s="221" t="s">
        <v>280</v>
      </c>
      <c r="G1" s="255"/>
    </row>
    <row r="2" spans="1:7" ht="15.75" customHeight="1" thickBot="1" x14ac:dyDescent="0.3">
      <c r="A2" s="47"/>
      <c r="B2" s="222"/>
      <c r="C2" s="222"/>
      <c r="D2" s="136"/>
      <c r="E2" s="136"/>
      <c r="F2" s="136"/>
      <c r="G2" s="136"/>
    </row>
    <row r="3" spans="1:7" ht="19.5" customHeight="1" thickBot="1" x14ac:dyDescent="0.3">
      <c r="A3" s="50"/>
      <c r="B3" s="223" t="s">
        <v>281</v>
      </c>
      <c r="C3" s="407" t="s">
        <v>282</v>
      </c>
      <c r="D3" s="224"/>
      <c r="E3" s="224"/>
      <c r="F3" s="136"/>
      <c r="G3" s="136"/>
    </row>
    <row r="4" spans="1:7" x14ac:dyDescent="0.25">
      <c r="A4" s="49"/>
      <c r="B4" s="218"/>
      <c r="C4" s="218"/>
      <c r="D4" s="218"/>
      <c r="E4" s="218"/>
      <c r="F4" s="218"/>
      <c r="G4" s="218"/>
    </row>
    <row r="5" spans="1:7" ht="18.75" customHeight="1" x14ac:dyDescent="0.25">
      <c r="A5" s="53"/>
      <c r="B5" s="384" t="s">
        <v>2419</v>
      </c>
      <c r="C5" s="385"/>
      <c r="D5" s="218"/>
      <c r="E5" s="115"/>
      <c r="F5" s="115"/>
      <c r="G5" s="115"/>
    </row>
    <row r="6" spans="1:7" x14ac:dyDescent="0.25">
      <c r="A6" s="112"/>
      <c r="B6" s="386" t="s">
        <v>2420</v>
      </c>
      <c r="C6" s="382"/>
      <c r="D6" s="219"/>
      <c r="E6" s="218"/>
      <c r="F6" s="218"/>
      <c r="G6" s="218"/>
    </row>
    <row r="7" spans="1:7" x14ac:dyDescent="0.25">
      <c r="A7" s="49"/>
      <c r="B7" s="387" t="s">
        <v>2421</v>
      </c>
      <c r="C7" s="385"/>
      <c r="D7" s="219"/>
      <c r="E7" s="218"/>
      <c r="F7" s="218"/>
      <c r="G7" s="218"/>
    </row>
    <row r="8" spans="1:7" x14ac:dyDescent="0.25">
      <c r="A8" s="49"/>
      <c r="B8" s="388" t="s">
        <v>2422</v>
      </c>
      <c r="C8" s="385"/>
      <c r="D8" s="219"/>
      <c r="E8" s="218"/>
      <c r="F8" s="218"/>
      <c r="G8" s="218"/>
    </row>
    <row r="9" spans="1:7" ht="15.75" customHeight="1" thickBot="1" x14ac:dyDescent="0.3">
      <c r="A9" s="49"/>
      <c r="B9" s="389" t="s">
        <v>2423</v>
      </c>
      <c r="C9" s="390"/>
      <c r="D9" s="218"/>
      <c r="E9" s="218"/>
      <c r="F9" s="218"/>
      <c r="G9" s="218"/>
    </row>
    <row r="10" spans="1:7" x14ac:dyDescent="0.25">
      <c r="A10" s="49"/>
      <c r="B10" s="347"/>
      <c r="C10" s="348"/>
      <c r="D10" s="218"/>
      <c r="E10" s="218"/>
      <c r="F10" s="218"/>
      <c r="G10" s="218"/>
    </row>
    <row r="11" spans="1:7" x14ac:dyDescent="0.25">
      <c r="A11" s="49"/>
      <c r="B11" s="230"/>
      <c r="C11" s="218"/>
      <c r="D11" s="218"/>
      <c r="E11" s="218"/>
      <c r="F11" s="218"/>
      <c r="G11" s="218"/>
    </row>
    <row r="12" spans="1:7" x14ac:dyDescent="0.25">
      <c r="A12" s="49"/>
      <c r="B12" s="230"/>
      <c r="C12" s="218"/>
      <c r="D12" s="218"/>
      <c r="E12" s="218"/>
      <c r="F12" s="218"/>
      <c r="G12" s="218"/>
    </row>
    <row r="13" spans="1:7" ht="18.75" customHeight="1" x14ac:dyDescent="0.25">
      <c r="A13" s="216"/>
      <c r="B13" s="383" t="s">
        <v>2420</v>
      </c>
      <c r="C13" s="382"/>
      <c r="D13" s="231"/>
      <c r="E13" s="231"/>
      <c r="F13" s="231"/>
      <c r="G13" s="231"/>
    </row>
    <row r="14" spans="1:7" x14ac:dyDescent="0.25">
      <c r="A14" s="62"/>
      <c r="B14" s="238" t="s">
        <v>2424</v>
      </c>
      <c r="C14" s="238" t="s">
        <v>332</v>
      </c>
      <c r="D14" s="238" t="s">
        <v>2193</v>
      </c>
      <c r="E14" s="238"/>
      <c r="F14" s="238" t="s">
        <v>2425</v>
      </c>
      <c r="G14" s="238" t="s">
        <v>2426</v>
      </c>
    </row>
    <row r="15" spans="1:7" x14ac:dyDescent="0.25">
      <c r="A15" s="49" t="s">
        <v>2427</v>
      </c>
      <c r="B15" s="265" t="s">
        <v>2428</v>
      </c>
      <c r="C15" s="414">
        <v>6579.5902157560004</v>
      </c>
      <c r="D15" s="413">
        <v>427</v>
      </c>
      <c r="E15" s="412"/>
      <c r="F15" s="357">
        <f>IF(OR('B1. HTT Mortgage Assets'!$C$15=0,C15="[For completion]"),"",C15/'B1. HTT Mortgage Assets'!$C$15)</f>
        <v>0.36925627075512962</v>
      </c>
      <c r="G15" s="357">
        <f>IF(OR('B1. HTT Mortgage Assets'!$F$28=0,D15="[For completion]"),"",D15/'B1. HTT Mortgage Assets'!$F$28)</f>
        <v>0.32008995502248877</v>
      </c>
    </row>
    <row r="16" spans="1:7" x14ac:dyDescent="0.25">
      <c r="A16" s="49" t="s">
        <v>2429</v>
      </c>
      <c r="B16" s="119" t="s">
        <v>2430</v>
      </c>
      <c r="C16" s="414" t="s">
        <v>299</v>
      </c>
      <c r="D16" s="413" t="s">
        <v>299</v>
      </c>
      <c r="E16" s="412"/>
      <c r="F16" s="357" t="str">
        <f>IF(OR('B1. HTT Mortgage Assets'!$C$15=0,C16="[For completion]"),"",C16/'B1. HTT Mortgage Assets'!$C$15)</f>
        <v/>
      </c>
      <c r="G16" s="357" t="str">
        <f>IF(OR('B1. HTT Mortgage Assets'!$F$28=0,D16="[For completion]"),"",D16/'B1. HTT Mortgage Assets'!$F$28)</f>
        <v/>
      </c>
    </row>
    <row r="17" spans="1:7" x14ac:dyDescent="0.25">
      <c r="A17" s="49" t="s">
        <v>2431</v>
      </c>
      <c r="B17" s="119" t="s">
        <v>2432</v>
      </c>
      <c r="C17" s="414" t="s">
        <v>299</v>
      </c>
      <c r="D17" s="413" t="s">
        <v>299</v>
      </c>
      <c r="E17" s="412"/>
      <c r="F17" s="357" t="str">
        <f>IF(OR('B1. HTT Mortgage Assets'!$C$15=0,C17="[For completion]"),"",C17/'B1. HTT Mortgage Assets'!$C$15)</f>
        <v/>
      </c>
      <c r="G17" s="357" t="str">
        <f>IF(OR('B1. HTT Mortgage Assets'!$F$28=0,D17="[For completion]"),"",D17/'B1. HTT Mortgage Assets'!$F$28)</f>
        <v/>
      </c>
    </row>
    <row r="18" spans="1:7" x14ac:dyDescent="0.25">
      <c r="A18" s="49" t="s">
        <v>2433</v>
      </c>
      <c r="B18" s="119" t="s">
        <v>2434</v>
      </c>
      <c r="C18" s="414">
        <f>SUM(C15:C17)</f>
        <v>6579.5902157560004</v>
      </c>
      <c r="D18" s="413">
        <f>SUM(D15:D17)</f>
        <v>427</v>
      </c>
      <c r="E18" s="412"/>
      <c r="F18" s="357">
        <f>SUM(F15:F17)</f>
        <v>0.36925627075512962</v>
      </c>
      <c r="G18" s="357">
        <f>SUM(G15:G17)</f>
        <v>0.32008995502248877</v>
      </c>
    </row>
    <row r="19" spans="1:7" x14ac:dyDescent="0.25">
      <c r="A19" s="60" t="s">
        <v>2435</v>
      </c>
      <c r="B19" s="120" t="s">
        <v>374</v>
      </c>
      <c r="C19" s="119"/>
      <c r="D19" s="119"/>
      <c r="E19" s="138"/>
      <c r="F19" s="119"/>
      <c r="G19" s="119"/>
    </row>
    <row r="20" spans="1:7" x14ac:dyDescent="0.25">
      <c r="A20" s="60" t="s">
        <v>2436</v>
      </c>
      <c r="B20" s="120" t="s">
        <v>374</v>
      </c>
      <c r="C20" s="119"/>
      <c r="D20" s="119"/>
      <c r="E20" s="138"/>
      <c r="F20" s="119"/>
      <c r="G20" s="119"/>
    </row>
    <row r="21" spans="1:7" x14ac:dyDescent="0.25">
      <c r="A21" s="60" t="s">
        <v>2437</v>
      </c>
      <c r="B21" s="120" t="s">
        <v>374</v>
      </c>
      <c r="C21" s="119"/>
      <c r="D21" s="119"/>
      <c r="E21" s="138"/>
      <c r="F21" s="119"/>
      <c r="G21" s="119"/>
    </row>
    <row r="22" spans="1:7" x14ac:dyDescent="0.25">
      <c r="A22" s="60" t="s">
        <v>2438</v>
      </c>
      <c r="B22" s="120" t="s">
        <v>374</v>
      </c>
      <c r="C22" s="119"/>
      <c r="D22" s="119"/>
      <c r="E22" s="138"/>
      <c r="F22" s="119"/>
      <c r="G22" s="119"/>
    </row>
    <row r="23" spans="1:7" x14ac:dyDescent="0.25">
      <c r="A23" s="60" t="s">
        <v>2439</v>
      </c>
      <c r="B23" s="120" t="s">
        <v>374</v>
      </c>
      <c r="C23" s="119"/>
      <c r="D23" s="119"/>
      <c r="E23" s="138"/>
      <c r="F23" s="119"/>
      <c r="G23" s="119"/>
    </row>
    <row r="24" spans="1:7" ht="18.75" customHeight="1" x14ac:dyDescent="0.25">
      <c r="A24" s="216"/>
      <c r="B24" s="383" t="s">
        <v>2421</v>
      </c>
      <c r="C24" s="382"/>
      <c r="D24" s="231"/>
      <c r="E24" s="231"/>
      <c r="F24" s="231"/>
      <c r="G24" s="231"/>
    </row>
    <row r="25" spans="1:7" x14ac:dyDescent="0.25">
      <c r="A25" s="62"/>
      <c r="B25" s="238" t="s">
        <v>2440</v>
      </c>
      <c r="C25" s="238" t="s">
        <v>332</v>
      </c>
      <c r="D25" s="238"/>
      <c r="E25" s="238"/>
      <c r="F25" s="238" t="s">
        <v>2441</v>
      </c>
      <c r="G25" s="238"/>
    </row>
    <row r="26" spans="1:7" x14ac:dyDescent="0.25">
      <c r="A26" s="49" t="s">
        <v>2442</v>
      </c>
      <c r="B26" s="218" t="s">
        <v>822</v>
      </c>
      <c r="C26" s="409">
        <v>604.92614000000003</v>
      </c>
      <c r="D26" s="409"/>
      <c r="E26" s="356"/>
      <c r="F26" s="357">
        <f>IF($C$29=0,"",IF(C26="[For completion]","",C26/$C$29))</f>
        <v>9.1939789526892454E-2</v>
      </c>
      <c r="G26" s="138"/>
    </row>
    <row r="27" spans="1:7" x14ac:dyDescent="0.25">
      <c r="A27" s="49" t="s">
        <v>2443</v>
      </c>
      <c r="B27" s="218" t="s">
        <v>824</v>
      </c>
      <c r="C27" s="409">
        <v>5974.6640799999996</v>
      </c>
      <c r="D27" s="409"/>
      <c r="E27" s="356"/>
      <c r="F27" s="357">
        <f>IF($C$29=0,"",IF(C27="[For completion]","",C27/$C$29))</f>
        <v>0.90806021047310748</v>
      </c>
      <c r="G27" s="138"/>
    </row>
    <row r="28" spans="1:7" x14ac:dyDescent="0.25">
      <c r="A28" s="49" t="s">
        <v>2444</v>
      </c>
      <c r="B28" s="218" t="s">
        <v>370</v>
      </c>
      <c r="C28" s="409" t="s">
        <v>299</v>
      </c>
      <c r="D28" s="409"/>
      <c r="E28" s="356"/>
      <c r="F28" s="357" t="str">
        <f>IF($C$29=0,"",IF(C28="[For completion]","",C28/$C$29))</f>
        <v/>
      </c>
      <c r="G28" s="138"/>
    </row>
    <row r="29" spans="1:7" x14ac:dyDescent="0.25">
      <c r="A29" s="49" t="s">
        <v>2445</v>
      </c>
      <c r="B29" s="267" t="s">
        <v>372</v>
      </c>
      <c r="C29" s="409">
        <f>SUM(C26:C28)</f>
        <v>6579.59022</v>
      </c>
      <c r="D29" s="356"/>
      <c r="E29" s="356"/>
      <c r="F29" s="410">
        <f>SUM(F26:F28)</f>
        <v>0.99999999999999989</v>
      </c>
      <c r="G29" s="138"/>
    </row>
    <row r="30" spans="1:7" x14ac:dyDescent="0.25">
      <c r="A30" s="49" t="s">
        <v>2446</v>
      </c>
      <c r="B30" s="120" t="s">
        <v>830</v>
      </c>
      <c r="C30" s="242"/>
      <c r="D30" s="218"/>
      <c r="E30" s="218"/>
      <c r="F30" s="246">
        <f t="shared" ref="F30:F38" si="0">IF($C$29=0,"",IF(C30="[For completion]","",C30/$C$29))</f>
        <v>0</v>
      </c>
      <c r="G30" s="138"/>
    </row>
    <row r="31" spans="1:7" x14ac:dyDescent="0.25">
      <c r="A31" s="49" t="s">
        <v>2447</v>
      </c>
      <c r="B31" s="120" t="s">
        <v>2448</v>
      </c>
      <c r="C31" s="242"/>
      <c r="D31" s="218"/>
      <c r="E31" s="218"/>
      <c r="F31" s="246">
        <f t="shared" si="0"/>
        <v>0</v>
      </c>
      <c r="G31" s="115"/>
    </row>
    <row r="32" spans="1:7" x14ac:dyDescent="0.25">
      <c r="A32" s="49" t="s">
        <v>2449</v>
      </c>
      <c r="B32" s="120" t="s">
        <v>2450</v>
      </c>
      <c r="C32" s="242"/>
      <c r="D32" s="218"/>
      <c r="E32" s="218"/>
      <c r="F32" s="246">
        <f t="shared" si="0"/>
        <v>0</v>
      </c>
      <c r="G32" s="115"/>
    </row>
    <row r="33" spans="1:7" x14ac:dyDescent="0.25">
      <c r="A33" s="49" t="s">
        <v>2451</v>
      </c>
      <c r="B33" s="120" t="s">
        <v>2452</v>
      </c>
      <c r="C33" s="242"/>
      <c r="D33" s="218"/>
      <c r="E33" s="218"/>
      <c r="F33" s="246">
        <f t="shared" si="0"/>
        <v>0</v>
      </c>
      <c r="G33" s="115"/>
    </row>
    <row r="34" spans="1:7" x14ac:dyDescent="0.25">
      <c r="A34" s="49" t="s">
        <v>2453</v>
      </c>
      <c r="B34" s="120" t="s">
        <v>2454</v>
      </c>
      <c r="C34" s="242"/>
      <c r="D34" s="218"/>
      <c r="E34" s="218"/>
      <c r="F34" s="246">
        <f t="shared" si="0"/>
        <v>0</v>
      </c>
      <c r="G34" s="115"/>
    </row>
    <row r="35" spans="1:7" x14ac:dyDescent="0.25">
      <c r="A35" s="49" t="s">
        <v>2455</v>
      </c>
      <c r="B35" s="120" t="s">
        <v>2456</v>
      </c>
      <c r="C35" s="242"/>
      <c r="D35" s="218"/>
      <c r="E35" s="218"/>
      <c r="F35" s="246">
        <f t="shared" si="0"/>
        <v>0</v>
      </c>
      <c r="G35" s="115"/>
    </row>
    <row r="36" spans="1:7" x14ac:dyDescent="0.25">
      <c r="A36" s="49" t="s">
        <v>2457</v>
      </c>
      <c r="B36" s="120" t="s">
        <v>2458</v>
      </c>
      <c r="C36" s="242"/>
      <c r="D36" s="218"/>
      <c r="E36" s="218"/>
      <c r="F36" s="246">
        <f t="shared" si="0"/>
        <v>0</v>
      </c>
      <c r="G36" s="115"/>
    </row>
    <row r="37" spans="1:7" x14ac:dyDescent="0.25">
      <c r="A37" s="49" t="s">
        <v>2459</v>
      </c>
      <c r="B37" s="120" t="s">
        <v>2460</v>
      </c>
      <c r="C37" s="242"/>
      <c r="D37" s="218"/>
      <c r="E37" s="218"/>
      <c r="F37" s="246">
        <f t="shared" si="0"/>
        <v>0</v>
      </c>
      <c r="G37" s="115"/>
    </row>
    <row r="38" spans="1:7" x14ac:dyDescent="0.25">
      <c r="A38" s="49" t="s">
        <v>2461</v>
      </c>
      <c r="B38" s="120" t="s">
        <v>2462</v>
      </c>
      <c r="C38" s="242"/>
      <c r="D38" s="218"/>
      <c r="E38" s="138"/>
      <c r="F38" s="246">
        <f t="shared" si="0"/>
        <v>0</v>
      </c>
      <c r="G38" s="115"/>
    </row>
    <row r="39" spans="1:7" x14ac:dyDescent="0.25">
      <c r="A39" s="49" t="s">
        <v>2463</v>
      </c>
      <c r="B39" s="120" t="s">
        <v>2464</v>
      </c>
      <c r="C39" s="242"/>
      <c r="D39" s="218"/>
      <c r="E39" s="138"/>
      <c r="F39" s="119"/>
      <c r="G39" s="119"/>
    </row>
    <row r="40" spans="1:7" x14ac:dyDescent="0.25">
      <c r="A40" s="49" t="s">
        <v>2465</v>
      </c>
      <c r="B40" s="120" t="s">
        <v>374</v>
      </c>
      <c r="C40" s="251"/>
      <c r="D40" s="252"/>
      <c r="E40" s="138"/>
      <c r="F40" s="119"/>
      <c r="G40" s="119"/>
    </row>
    <row r="41" spans="1:7" x14ac:dyDescent="0.25">
      <c r="A41" s="49" t="s">
        <v>2466</v>
      </c>
      <c r="B41" s="120" t="s">
        <v>374</v>
      </c>
      <c r="C41" s="251"/>
      <c r="D41" s="252"/>
      <c r="E41" s="252"/>
      <c r="F41" s="119"/>
      <c r="G41" s="119"/>
    </row>
    <row r="42" spans="1:7" x14ac:dyDescent="0.25">
      <c r="A42" s="49" t="s">
        <v>2467</v>
      </c>
      <c r="B42" s="120" t="s">
        <v>374</v>
      </c>
      <c r="C42" s="251"/>
      <c r="D42" s="252"/>
      <c r="E42" s="252"/>
      <c r="F42" s="119"/>
      <c r="G42" s="119"/>
    </row>
    <row r="43" spans="1:7" x14ac:dyDescent="0.25">
      <c r="A43" s="49" t="s">
        <v>2468</v>
      </c>
      <c r="B43" s="120" t="s">
        <v>374</v>
      </c>
      <c r="C43" s="251"/>
      <c r="D43" s="252"/>
      <c r="E43" s="252"/>
      <c r="F43" s="119"/>
      <c r="G43" s="119"/>
    </row>
    <row r="44" spans="1:7" x14ac:dyDescent="0.25">
      <c r="A44" s="49" t="s">
        <v>2469</v>
      </c>
      <c r="B44" s="120" t="s">
        <v>374</v>
      </c>
      <c r="C44" s="251"/>
      <c r="D44" s="252"/>
      <c r="E44" s="252"/>
      <c r="F44" s="119"/>
      <c r="G44" s="119"/>
    </row>
    <row r="45" spans="1:7" x14ac:dyDescent="0.25">
      <c r="A45" s="49" t="s">
        <v>2470</v>
      </c>
      <c r="B45" s="120" t="s">
        <v>374</v>
      </c>
      <c r="C45" s="251"/>
      <c r="D45" s="252"/>
      <c r="E45" s="252"/>
      <c r="F45" s="119"/>
      <c r="G45" s="119"/>
    </row>
    <row r="46" spans="1:7" x14ac:dyDescent="0.25">
      <c r="A46" s="49" t="s">
        <v>2471</v>
      </c>
      <c r="B46" s="120" t="s">
        <v>374</v>
      </c>
      <c r="C46" s="251"/>
      <c r="D46" s="252"/>
      <c r="E46" s="252"/>
      <c r="F46" s="119"/>
      <c r="G46" s="138"/>
    </row>
    <row r="47" spans="1:7" x14ac:dyDescent="0.25">
      <c r="A47" s="49" t="s">
        <v>2472</v>
      </c>
      <c r="B47" s="120" t="s">
        <v>374</v>
      </c>
      <c r="C47" s="251"/>
      <c r="D47" s="252"/>
      <c r="E47" s="252"/>
      <c r="F47" s="119"/>
      <c r="G47" s="138"/>
    </row>
    <row r="48" spans="1:7" x14ac:dyDescent="0.25">
      <c r="A48" s="62"/>
      <c r="B48" s="238" t="s">
        <v>840</v>
      </c>
      <c r="C48" s="238" t="s">
        <v>841</v>
      </c>
      <c r="D48" s="238" t="s">
        <v>842</v>
      </c>
      <c r="E48" s="238"/>
      <c r="F48" s="238" t="s">
        <v>2473</v>
      </c>
      <c r="G48" s="238"/>
    </row>
    <row r="49" spans="1:7" x14ac:dyDescent="0.25">
      <c r="A49" s="49" t="s">
        <v>2474</v>
      </c>
      <c r="B49" s="218" t="s">
        <v>2475</v>
      </c>
      <c r="C49" s="468">
        <v>61</v>
      </c>
      <c r="D49" s="468">
        <v>366</v>
      </c>
      <c r="E49" s="218"/>
      <c r="F49" s="122">
        <v>100</v>
      </c>
      <c r="G49" s="119"/>
    </row>
    <row r="50" spans="1:7" x14ac:dyDescent="0.25">
      <c r="A50" s="49" t="s">
        <v>2476</v>
      </c>
      <c r="B50" s="121" t="s">
        <v>847</v>
      </c>
      <c r="C50" s="218"/>
      <c r="D50" s="218"/>
      <c r="E50" s="218"/>
      <c r="F50" s="218"/>
      <c r="G50" s="119"/>
    </row>
    <row r="51" spans="1:7" x14ac:dyDescent="0.25">
      <c r="A51" s="49" t="s">
        <v>2477</v>
      </c>
      <c r="B51" s="121" t="s">
        <v>849</v>
      </c>
      <c r="C51" s="218"/>
      <c r="D51" s="218"/>
      <c r="E51" s="218"/>
      <c r="F51" s="218"/>
      <c r="G51" s="119"/>
    </row>
    <row r="52" spans="1:7" x14ac:dyDescent="0.25">
      <c r="A52" s="49" t="s">
        <v>2478</v>
      </c>
      <c r="B52" s="121"/>
      <c r="C52" s="218"/>
      <c r="D52" s="218"/>
      <c r="E52" s="218"/>
      <c r="F52" s="218"/>
      <c r="G52" s="119"/>
    </row>
    <row r="53" spans="1:7" x14ac:dyDescent="0.25">
      <c r="A53" s="49" t="s">
        <v>2479</v>
      </c>
      <c r="B53" s="121"/>
      <c r="C53" s="218"/>
      <c r="D53" s="218"/>
      <c r="E53" s="218"/>
      <c r="F53" s="218"/>
      <c r="G53" s="119"/>
    </row>
    <row r="54" spans="1:7" x14ac:dyDescent="0.25">
      <c r="A54" s="49" t="s">
        <v>2480</v>
      </c>
      <c r="B54" s="121"/>
      <c r="C54" s="218"/>
      <c r="D54" s="218"/>
      <c r="E54" s="218"/>
      <c r="F54" s="218"/>
      <c r="G54" s="119"/>
    </row>
    <row r="55" spans="1:7" x14ac:dyDescent="0.25">
      <c r="A55" s="49" t="s">
        <v>2481</v>
      </c>
      <c r="B55" s="121"/>
      <c r="C55" s="218"/>
      <c r="D55" s="218"/>
      <c r="E55" s="218"/>
      <c r="F55" s="218"/>
      <c r="G55" s="119"/>
    </row>
    <row r="56" spans="1:7" x14ac:dyDescent="0.25">
      <c r="A56" s="62"/>
      <c r="B56" s="238" t="s">
        <v>854</v>
      </c>
      <c r="C56" s="238" t="s">
        <v>855</v>
      </c>
      <c r="D56" s="238" t="s">
        <v>856</v>
      </c>
      <c r="E56" s="238"/>
      <c r="F56" s="238" t="s">
        <v>2482</v>
      </c>
      <c r="G56" s="238"/>
    </row>
    <row r="57" spans="1:7" x14ac:dyDescent="0.25">
      <c r="A57" s="49" t="s">
        <v>2483</v>
      </c>
      <c r="B57" s="218" t="s">
        <v>858</v>
      </c>
      <c r="C57" s="410">
        <v>0.53100000000000003</v>
      </c>
      <c r="D57" s="410">
        <v>0.161</v>
      </c>
      <c r="E57" s="358"/>
      <c r="F57" s="410">
        <v>0.19500000000000001</v>
      </c>
      <c r="G57" s="119"/>
    </row>
    <row r="58" spans="1:7" x14ac:dyDescent="0.25">
      <c r="A58" s="49" t="s">
        <v>2484</v>
      </c>
      <c r="B58" s="218"/>
      <c r="C58" s="243"/>
      <c r="D58" s="243"/>
      <c r="E58" s="268"/>
      <c r="F58" s="243"/>
      <c r="G58" s="119"/>
    </row>
    <row r="59" spans="1:7" x14ac:dyDescent="0.25">
      <c r="A59" s="49" t="s">
        <v>2485</v>
      </c>
      <c r="B59" s="218"/>
      <c r="C59" s="243"/>
      <c r="D59" s="243"/>
      <c r="E59" s="268"/>
      <c r="F59" s="243"/>
      <c r="G59" s="119"/>
    </row>
    <row r="60" spans="1:7" x14ac:dyDescent="0.25">
      <c r="A60" s="49" t="s">
        <v>2486</v>
      </c>
      <c r="B60" s="218"/>
      <c r="C60" s="243"/>
      <c r="D60" s="243"/>
      <c r="E60" s="268"/>
      <c r="F60" s="243"/>
      <c r="G60" s="119"/>
    </row>
    <row r="61" spans="1:7" x14ac:dyDescent="0.25">
      <c r="A61" s="49" t="s">
        <v>2487</v>
      </c>
      <c r="B61" s="218"/>
      <c r="C61" s="243"/>
      <c r="D61" s="243"/>
      <c r="E61" s="268"/>
      <c r="F61" s="243"/>
      <c r="G61" s="119"/>
    </row>
    <row r="62" spans="1:7" x14ac:dyDescent="0.25">
      <c r="A62" s="49" t="s">
        <v>2488</v>
      </c>
      <c r="B62" s="218"/>
      <c r="C62" s="243"/>
      <c r="D62" s="243"/>
      <c r="E62" s="268"/>
      <c r="F62" s="243"/>
      <c r="G62" s="119"/>
    </row>
    <row r="63" spans="1:7" x14ac:dyDescent="0.25">
      <c r="A63" s="49" t="s">
        <v>2489</v>
      </c>
      <c r="B63" s="218"/>
      <c r="C63" s="243"/>
      <c r="D63" s="243"/>
      <c r="E63" s="268"/>
      <c r="F63" s="243"/>
      <c r="G63" s="119"/>
    </row>
    <row r="64" spans="1:7" x14ac:dyDescent="0.25">
      <c r="A64" s="62"/>
      <c r="B64" s="238" t="s">
        <v>865</v>
      </c>
      <c r="C64" s="238" t="s">
        <v>855</v>
      </c>
      <c r="D64" s="238" t="s">
        <v>856</v>
      </c>
      <c r="E64" s="238"/>
      <c r="F64" s="238" t="s">
        <v>2482</v>
      </c>
      <c r="G64" s="238"/>
    </row>
    <row r="65" spans="1:7" x14ac:dyDescent="0.25">
      <c r="A65" s="49" t="s">
        <v>2490</v>
      </c>
      <c r="B65" s="269" t="s">
        <v>867</v>
      </c>
      <c r="C65" s="433">
        <f>SUM(C66:C92)</f>
        <v>1</v>
      </c>
      <c r="D65" s="433">
        <f>SUM(D66:D92)</f>
        <v>0.99999999999999989</v>
      </c>
      <c r="E65" s="410"/>
      <c r="F65" s="433">
        <f>SUM(F66:F92)</f>
        <v>1</v>
      </c>
      <c r="G65" s="119"/>
    </row>
    <row r="66" spans="1:7" x14ac:dyDescent="0.25">
      <c r="A66" s="49" t="s">
        <v>2491</v>
      </c>
      <c r="B66" s="218" t="s">
        <v>869</v>
      </c>
      <c r="C66" s="410" t="s">
        <v>299</v>
      </c>
      <c r="D66" s="410" t="s">
        <v>299</v>
      </c>
      <c r="E66" s="410"/>
      <c r="F66" s="410" t="s">
        <v>299</v>
      </c>
      <c r="G66" s="119"/>
    </row>
    <row r="67" spans="1:7" x14ac:dyDescent="0.25">
      <c r="A67" s="49" t="s">
        <v>2492</v>
      </c>
      <c r="B67" s="218" t="s">
        <v>871</v>
      </c>
      <c r="C67" s="410" t="s">
        <v>299</v>
      </c>
      <c r="D67" s="410" t="s">
        <v>299</v>
      </c>
      <c r="E67" s="410"/>
      <c r="F67" s="410" t="s">
        <v>299</v>
      </c>
      <c r="G67" s="119"/>
    </row>
    <row r="68" spans="1:7" x14ac:dyDescent="0.25">
      <c r="A68" s="49" t="s">
        <v>2493</v>
      </c>
      <c r="B68" s="218" t="s">
        <v>873</v>
      </c>
      <c r="C68" s="410" t="s">
        <v>299</v>
      </c>
      <c r="D68" s="410" t="s">
        <v>299</v>
      </c>
      <c r="E68" s="410"/>
      <c r="F68" s="410" t="s">
        <v>299</v>
      </c>
      <c r="G68" s="119"/>
    </row>
    <row r="69" spans="1:7" x14ac:dyDescent="0.25">
      <c r="A69" s="49" t="s">
        <v>2494</v>
      </c>
      <c r="B69" s="218" t="s">
        <v>875</v>
      </c>
      <c r="C69" s="410" t="s">
        <v>299</v>
      </c>
      <c r="D69" s="410" t="s">
        <v>299</v>
      </c>
      <c r="E69" s="410"/>
      <c r="F69" s="410" t="s">
        <v>299</v>
      </c>
      <c r="G69" s="119"/>
    </row>
    <row r="70" spans="1:7" x14ac:dyDescent="0.25">
      <c r="A70" s="49" t="s">
        <v>2495</v>
      </c>
      <c r="B70" s="218" t="s">
        <v>877</v>
      </c>
      <c r="C70" s="410" t="s">
        <v>299</v>
      </c>
      <c r="D70" s="410" t="s">
        <v>299</v>
      </c>
      <c r="E70" s="410"/>
      <c r="F70" s="410" t="s">
        <v>299</v>
      </c>
      <c r="G70" s="119"/>
    </row>
    <row r="71" spans="1:7" x14ac:dyDescent="0.25">
      <c r="A71" s="49" t="s">
        <v>2496</v>
      </c>
      <c r="B71" s="218" t="s">
        <v>879</v>
      </c>
      <c r="C71" s="410" t="s">
        <v>299</v>
      </c>
      <c r="D71" s="410">
        <v>6.7799999999999996E-3</v>
      </c>
      <c r="E71" s="410"/>
      <c r="F71" s="410">
        <v>6.1544866E-3</v>
      </c>
      <c r="G71" s="119"/>
    </row>
    <row r="72" spans="1:7" x14ac:dyDescent="0.25">
      <c r="A72" s="49" t="s">
        <v>2497</v>
      </c>
      <c r="B72" s="218" t="s">
        <v>881</v>
      </c>
      <c r="C72" s="410" t="s">
        <v>299</v>
      </c>
      <c r="D72" s="410" t="s">
        <v>299</v>
      </c>
      <c r="E72" s="410"/>
      <c r="F72" s="410" t="s">
        <v>299</v>
      </c>
      <c r="G72" s="119"/>
    </row>
    <row r="73" spans="1:7" x14ac:dyDescent="0.25">
      <c r="A73" s="49" t="s">
        <v>2498</v>
      </c>
      <c r="B73" s="218" t="s">
        <v>883</v>
      </c>
      <c r="C73" s="410" t="s">
        <v>299</v>
      </c>
      <c r="D73" s="410" t="s">
        <v>299</v>
      </c>
      <c r="E73" s="410"/>
      <c r="F73" s="410" t="s">
        <v>299</v>
      </c>
      <c r="G73" s="119"/>
    </row>
    <row r="74" spans="1:7" x14ac:dyDescent="0.25">
      <c r="A74" s="49" t="s">
        <v>2499</v>
      </c>
      <c r="B74" s="218" t="s">
        <v>885</v>
      </c>
      <c r="C74" s="410" t="s">
        <v>299</v>
      </c>
      <c r="D74" s="410" t="s">
        <v>299</v>
      </c>
      <c r="E74" s="410"/>
      <c r="F74" s="410" t="s">
        <v>299</v>
      </c>
      <c r="G74" s="119"/>
    </row>
    <row r="75" spans="1:7" x14ac:dyDescent="0.25">
      <c r="A75" s="49" t="s">
        <v>2500</v>
      </c>
      <c r="B75" s="218" t="s">
        <v>887</v>
      </c>
      <c r="C75" s="410" t="s">
        <v>299</v>
      </c>
      <c r="D75" s="410">
        <v>9.8619999999999999E-2</v>
      </c>
      <c r="E75" s="410"/>
      <c r="F75" s="410">
        <v>8.9553618799999998E-2</v>
      </c>
      <c r="G75" s="119"/>
    </row>
    <row r="76" spans="1:7" x14ac:dyDescent="0.25">
      <c r="A76" s="49" t="s">
        <v>2501</v>
      </c>
      <c r="B76" s="218" t="s">
        <v>163</v>
      </c>
      <c r="C76" s="410">
        <v>0.77644000000000002</v>
      </c>
      <c r="D76" s="410">
        <v>0.49419999999999997</v>
      </c>
      <c r="E76" s="410"/>
      <c r="F76" s="410">
        <v>0.52015027260000002</v>
      </c>
      <c r="G76" s="119"/>
    </row>
    <row r="77" spans="1:7" x14ac:dyDescent="0.25">
      <c r="A77" s="49" t="s">
        <v>2502</v>
      </c>
      <c r="B77" s="218" t="s">
        <v>890</v>
      </c>
      <c r="C77" s="410" t="s">
        <v>299</v>
      </c>
      <c r="D77" s="410" t="s">
        <v>299</v>
      </c>
      <c r="E77" s="410"/>
      <c r="F77" s="410" t="s">
        <v>299</v>
      </c>
      <c r="G77" s="119"/>
    </row>
    <row r="78" spans="1:7" x14ac:dyDescent="0.25">
      <c r="A78" s="49" t="s">
        <v>2503</v>
      </c>
      <c r="B78" s="218" t="s">
        <v>892</v>
      </c>
      <c r="C78" s="410">
        <v>0.22356000000000001</v>
      </c>
      <c r="D78" s="410">
        <v>0.24102000000000001</v>
      </c>
      <c r="E78" s="410"/>
      <c r="F78" s="410">
        <v>0.2394107999</v>
      </c>
      <c r="G78" s="119"/>
    </row>
    <row r="79" spans="1:7" x14ac:dyDescent="0.25">
      <c r="A79" s="49" t="s">
        <v>2504</v>
      </c>
      <c r="B79" s="218" t="s">
        <v>894</v>
      </c>
      <c r="C79" s="410" t="s">
        <v>299</v>
      </c>
      <c r="D79" s="410" t="s">
        <v>299</v>
      </c>
      <c r="E79" s="410"/>
      <c r="F79" s="410" t="s">
        <v>299</v>
      </c>
      <c r="G79" s="119"/>
    </row>
    <row r="80" spans="1:7" x14ac:dyDescent="0.25">
      <c r="A80" s="49" t="s">
        <v>2505</v>
      </c>
      <c r="B80" s="218" t="s">
        <v>896</v>
      </c>
      <c r="C80" s="410" t="s">
        <v>299</v>
      </c>
      <c r="D80" s="410" t="s">
        <v>299</v>
      </c>
      <c r="E80" s="410"/>
      <c r="F80" s="410" t="s">
        <v>299</v>
      </c>
      <c r="G80" s="119"/>
    </row>
    <row r="81" spans="1:7" x14ac:dyDescent="0.25">
      <c r="A81" s="49" t="s">
        <v>2506</v>
      </c>
      <c r="B81" s="218" t="s">
        <v>898</v>
      </c>
      <c r="C81" s="410" t="s">
        <v>299</v>
      </c>
      <c r="D81" s="410" t="s">
        <v>299</v>
      </c>
      <c r="E81" s="410"/>
      <c r="F81" s="410" t="s">
        <v>299</v>
      </c>
      <c r="G81" s="119"/>
    </row>
    <row r="82" spans="1:7" x14ac:dyDescent="0.25">
      <c r="A82" s="49" t="s">
        <v>2507</v>
      </c>
      <c r="B82" s="218" t="s">
        <v>900</v>
      </c>
      <c r="C82" s="410" t="s">
        <v>299</v>
      </c>
      <c r="D82" s="410" t="s">
        <v>299</v>
      </c>
      <c r="E82" s="410"/>
      <c r="F82" s="410" t="s">
        <v>299</v>
      </c>
      <c r="G82" s="119"/>
    </row>
    <row r="83" spans="1:7" x14ac:dyDescent="0.25">
      <c r="A83" s="49" t="s">
        <v>2508</v>
      </c>
      <c r="B83" s="218" t="s">
        <v>902</v>
      </c>
      <c r="C83" s="410" t="s">
        <v>299</v>
      </c>
      <c r="D83" s="410" t="s">
        <v>299</v>
      </c>
      <c r="E83" s="410"/>
      <c r="F83" s="410" t="s">
        <v>299</v>
      </c>
      <c r="G83" s="119"/>
    </row>
    <row r="84" spans="1:7" x14ac:dyDescent="0.25">
      <c r="A84" s="49" t="s">
        <v>2509</v>
      </c>
      <c r="B84" s="218" t="s">
        <v>904</v>
      </c>
      <c r="C84" s="410" t="s">
        <v>299</v>
      </c>
      <c r="D84" s="410" t="s">
        <v>299</v>
      </c>
      <c r="E84" s="410"/>
      <c r="F84" s="410" t="s">
        <v>299</v>
      </c>
      <c r="G84" s="119"/>
    </row>
    <row r="85" spans="1:7" x14ac:dyDescent="0.25">
      <c r="A85" s="49" t="s">
        <v>2510</v>
      </c>
      <c r="B85" s="218" t="s">
        <v>906</v>
      </c>
      <c r="C85" s="410" t="s">
        <v>299</v>
      </c>
      <c r="D85" s="410" t="s">
        <v>299</v>
      </c>
      <c r="E85" s="410"/>
      <c r="F85" s="410" t="s">
        <v>299</v>
      </c>
      <c r="G85" s="119"/>
    </row>
    <row r="86" spans="1:7" x14ac:dyDescent="0.25">
      <c r="A86" s="49" t="s">
        <v>2511</v>
      </c>
      <c r="B86" s="218" t="s">
        <v>908</v>
      </c>
      <c r="C86" s="410" t="s">
        <v>299</v>
      </c>
      <c r="D86" s="410">
        <v>0.15937999999999999</v>
      </c>
      <c r="E86" s="410"/>
      <c r="F86" s="410">
        <v>0.14473082209999999</v>
      </c>
      <c r="G86" s="119"/>
    </row>
    <row r="87" spans="1:7" x14ac:dyDescent="0.25">
      <c r="A87" s="49" t="s">
        <v>2512</v>
      </c>
      <c r="B87" s="218" t="s">
        <v>910</v>
      </c>
      <c r="C87" s="243" t="s">
        <v>299</v>
      </c>
      <c r="D87" s="243" t="s">
        <v>299</v>
      </c>
      <c r="E87" s="243"/>
      <c r="F87" s="243" t="s">
        <v>299</v>
      </c>
      <c r="G87" s="119"/>
    </row>
    <row r="88" spans="1:7" x14ac:dyDescent="0.25">
      <c r="A88" s="49" t="s">
        <v>2513</v>
      </c>
      <c r="B88" s="218" t="s">
        <v>912</v>
      </c>
      <c r="C88" s="243" t="s">
        <v>299</v>
      </c>
      <c r="D88" s="243" t="s">
        <v>299</v>
      </c>
      <c r="E88" s="243"/>
      <c r="F88" s="243" t="s">
        <v>299</v>
      </c>
      <c r="G88" s="119"/>
    </row>
    <row r="89" spans="1:7" x14ac:dyDescent="0.25">
      <c r="A89" s="49" t="s">
        <v>2514</v>
      </c>
      <c r="B89" s="218" t="s">
        <v>914</v>
      </c>
      <c r="C89" s="243" t="s">
        <v>299</v>
      </c>
      <c r="D89" s="243" t="s">
        <v>299</v>
      </c>
      <c r="E89" s="243"/>
      <c r="F89" s="243" t="s">
        <v>299</v>
      </c>
      <c r="G89" s="119"/>
    </row>
    <row r="90" spans="1:7" x14ac:dyDescent="0.25">
      <c r="A90" s="49" t="s">
        <v>2515</v>
      </c>
      <c r="B90" s="218" t="s">
        <v>916</v>
      </c>
      <c r="C90" s="243" t="s">
        <v>299</v>
      </c>
      <c r="D90" s="243" t="s">
        <v>299</v>
      </c>
      <c r="E90" s="243"/>
      <c r="F90" s="243" t="s">
        <v>299</v>
      </c>
      <c r="G90" s="119"/>
    </row>
    <row r="91" spans="1:7" x14ac:dyDescent="0.25">
      <c r="A91" s="49" t="s">
        <v>2516</v>
      </c>
      <c r="B91" s="218" t="s">
        <v>918</v>
      </c>
      <c r="C91" s="243" t="s">
        <v>299</v>
      </c>
      <c r="D91" s="243" t="s">
        <v>299</v>
      </c>
      <c r="E91" s="243"/>
      <c r="F91" s="243" t="s">
        <v>299</v>
      </c>
      <c r="G91" s="119"/>
    </row>
    <row r="92" spans="1:7" x14ac:dyDescent="0.25">
      <c r="A92" s="49" t="s">
        <v>2517</v>
      </c>
      <c r="B92" s="218" t="s">
        <v>920</v>
      </c>
      <c r="C92" s="243" t="s">
        <v>299</v>
      </c>
      <c r="D92" s="243" t="s">
        <v>299</v>
      </c>
      <c r="E92" s="243"/>
      <c r="F92" s="243" t="s">
        <v>299</v>
      </c>
      <c r="G92" s="119"/>
    </row>
    <row r="93" spans="1:7" x14ac:dyDescent="0.25">
      <c r="A93" s="49" t="s">
        <v>2518</v>
      </c>
      <c r="B93" s="269" t="s">
        <v>571</v>
      </c>
      <c r="C93" s="270">
        <f>SUM(C94:C96)</f>
        <v>0</v>
      </c>
      <c r="D93" s="270">
        <f>SUM(D94:D96)</f>
        <v>0</v>
      </c>
      <c r="E93" s="270"/>
      <c r="F93" s="270">
        <f>SUM(F94:F96)</f>
        <v>0</v>
      </c>
      <c r="G93" s="119"/>
    </row>
    <row r="94" spans="1:7" x14ac:dyDescent="0.25">
      <c r="A94" s="49" t="s">
        <v>2519</v>
      </c>
      <c r="B94" s="218" t="s">
        <v>923</v>
      </c>
      <c r="C94" s="243" t="s">
        <v>299</v>
      </c>
      <c r="D94" s="243" t="s">
        <v>299</v>
      </c>
      <c r="E94" s="243"/>
      <c r="F94" s="243" t="s">
        <v>299</v>
      </c>
      <c r="G94" s="119"/>
    </row>
    <row r="95" spans="1:7" x14ac:dyDescent="0.25">
      <c r="A95" s="49" t="s">
        <v>2520</v>
      </c>
      <c r="B95" s="218" t="s">
        <v>925</v>
      </c>
      <c r="C95" s="243" t="s">
        <v>299</v>
      </c>
      <c r="D95" s="243" t="s">
        <v>299</v>
      </c>
      <c r="E95" s="243"/>
      <c r="F95" s="243" t="s">
        <v>299</v>
      </c>
      <c r="G95" s="119"/>
    </row>
    <row r="96" spans="1:7" x14ac:dyDescent="0.25">
      <c r="A96" s="49" t="s">
        <v>2521</v>
      </c>
      <c r="B96" s="218" t="s">
        <v>927</v>
      </c>
      <c r="C96" s="243" t="s">
        <v>299</v>
      </c>
      <c r="D96" s="243" t="s">
        <v>299</v>
      </c>
      <c r="E96" s="243"/>
      <c r="F96" s="243" t="s">
        <v>299</v>
      </c>
      <c r="G96" s="119"/>
    </row>
    <row r="97" spans="1:7" x14ac:dyDescent="0.25">
      <c r="A97" s="49" t="s">
        <v>2522</v>
      </c>
      <c r="B97" s="269" t="s">
        <v>370</v>
      </c>
      <c r="C97" s="270">
        <f>SUM(C98:C108)</f>
        <v>0</v>
      </c>
      <c r="D97" s="270">
        <f>SUM(D98:D108)</f>
        <v>0</v>
      </c>
      <c r="E97" s="270"/>
      <c r="F97" s="270">
        <f>SUM(F98:F108)</f>
        <v>0</v>
      </c>
      <c r="G97" s="119"/>
    </row>
    <row r="98" spans="1:7" x14ac:dyDescent="0.25">
      <c r="A98" s="49" t="s">
        <v>2523</v>
      </c>
      <c r="B98" s="119" t="s">
        <v>573</v>
      </c>
      <c r="C98" s="243" t="s">
        <v>299</v>
      </c>
      <c r="D98" s="243" t="s">
        <v>299</v>
      </c>
      <c r="E98" s="243"/>
      <c r="F98" s="243" t="s">
        <v>299</v>
      </c>
      <c r="G98" s="119"/>
    </row>
    <row r="99" spans="1:7" x14ac:dyDescent="0.25">
      <c r="A99" s="49" t="s">
        <v>2524</v>
      </c>
      <c r="B99" s="218" t="s">
        <v>931</v>
      </c>
      <c r="C99" s="243" t="s">
        <v>299</v>
      </c>
      <c r="D99" s="243" t="s">
        <v>299</v>
      </c>
      <c r="E99" s="243"/>
      <c r="F99" s="243" t="s">
        <v>299</v>
      </c>
      <c r="G99" s="119"/>
    </row>
    <row r="100" spans="1:7" x14ac:dyDescent="0.25">
      <c r="A100" s="49" t="s">
        <v>2525</v>
      </c>
      <c r="B100" s="119" t="s">
        <v>575</v>
      </c>
      <c r="C100" s="243" t="s">
        <v>299</v>
      </c>
      <c r="D100" s="243" t="s">
        <v>299</v>
      </c>
      <c r="E100" s="243"/>
      <c r="F100" s="243" t="s">
        <v>299</v>
      </c>
      <c r="G100" s="119"/>
    </row>
    <row r="101" spans="1:7" x14ac:dyDescent="0.25">
      <c r="A101" s="49" t="s">
        <v>2526</v>
      </c>
      <c r="B101" s="119" t="s">
        <v>577</v>
      </c>
      <c r="C101" s="243" t="s">
        <v>299</v>
      </c>
      <c r="D101" s="243" t="s">
        <v>299</v>
      </c>
      <c r="E101" s="243"/>
      <c r="F101" s="243" t="s">
        <v>299</v>
      </c>
      <c r="G101" s="119"/>
    </row>
    <row r="102" spans="1:7" x14ac:dyDescent="0.25">
      <c r="A102" s="49" t="s">
        <v>2527</v>
      </c>
      <c r="B102" s="119" t="s">
        <v>579</v>
      </c>
      <c r="C102" s="243" t="s">
        <v>299</v>
      </c>
      <c r="D102" s="243" t="s">
        <v>299</v>
      </c>
      <c r="E102" s="243"/>
      <c r="F102" s="243" t="s">
        <v>299</v>
      </c>
      <c r="G102" s="119"/>
    </row>
    <row r="103" spans="1:7" x14ac:dyDescent="0.25">
      <c r="A103" s="49" t="s">
        <v>2528</v>
      </c>
      <c r="B103" s="119" t="s">
        <v>581</v>
      </c>
      <c r="C103" s="243" t="s">
        <v>299</v>
      </c>
      <c r="D103" s="243" t="s">
        <v>299</v>
      </c>
      <c r="E103" s="243"/>
      <c r="F103" s="243" t="s">
        <v>299</v>
      </c>
      <c r="G103" s="119"/>
    </row>
    <row r="104" spans="1:7" x14ac:dyDescent="0.25">
      <c r="A104" s="49" t="s">
        <v>2529</v>
      </c>
      <c r="B104" s="119" t="s">
        <v>583</v>
      </c>
      <c r="C104" s="243" t="s">
        <v>299</v>
      </c>
      <c r="D104" s="243" t="s">
        <v>299</v>
      </c>
      <c r="E104" s="243"/>
      <c r="F104" s="243" t="s">
        <v>299</v>
      </c>
      <c r="G104" s="119"/>
    </row>
    <row r="105" spans="1:7" x14ac:dyDescent="0.25">
      <c r="A105" s="49" t="s">
        <v>2530</v>
      </c>
      <c r="B105" s="119" t="s">
        <v>585</v>
      </c>
      <c r="C105" s="243" t="s">
        <v>299</v>
      </c>
      <c r="D105" s="243" t="s">
        <v>299</v>
      </c>
      <c r="E105" s="243"/>
      <c r="F105" s="243" t="s">
        <v>299</v>
      </c>
      <c r="G105" s="119"/>
    </row>
    <row r="106" spans="1:7" x14ac:dyDescent="0.25">
      <c r="A106" s="49" t="s">
        <v>2531</v>
      </c>
      <c r="B106" s="119" t="s">
        <v>587</v>
      </c>
      <c r="C106" s="243" t="s">
        <v>299</v>
      </c>
      <c r="D106" s="243" t="s">
        <v>299</v>
      </c>
      <c r="E106" s="243"/>
      <c r="F106" s="243" t="s">
        <v>299</v>
      </c>
      <c r="G106" s="119"/>
    </row>
    <row r="107" spans="1:7" x14ac:dyDescent="0.25">
      <c r="A107" s="49" t="s">
        <v>2532</v>
      </c>
      <c r="B107" s="119" t="s">
        <v>589</v>
      </c>
      <c r="C107" s="243" t="s">
        <v>299</v>
      </c>
      <c r="D107" s="243" t="s">
        <v>299</v>
      </c>
      <c r="E107" s="243"/>
      <c r="F107" s="243" t="s">
        <v>299</v>
      </c>
      <c r="G107" s="119"/>
    </row>
    <row r="108" spans="1:7" x14ac:dyDescent="0.25">
      <c r="A108" s="49" t="s">
        <v>2533</v>
      </c>
      <c r="B108" s="119" t="s">
        <v>370</v>
      </c>
      <c r="C108" s="243" t="s">
        <v>299</v>
      </c>
      <c r="D108" s="243" t="s">
        <v>299</v>
      </c>
      <c r="E108" s="243"/>
      <c r="F108" s="243" t="s">
        <v>299</v>
      </c>
      <c r="G108" s="119"/>
    </row>
    <row r="109" spans="1:7" x14ac:dyDescent="0.25">
      <c r="A109" s="49" t="s">
        <v>2534</v>
      </c>
      <c r="B109" s="120" t="s">
        <v>374</v>
      </c>
      <c r="C109" s="243"/>
      <c r="D109" s="243"/>
      <c r="E109" s="243"/>
      <c r="F109" s="243"/>
      <c r="G109" s="119"/>
    </row>
    <row r="110" spans="1:7" x14ac:dyDescent="0.25">
      <c r="A110" s="49" t="s">
        <v>2535</v>
      </c>
      <c r="B110" s="120" t="s">
        <v>374</v>
      </c>
      <c r="C110" s="243"/>
      <c r="D110" s="243"/>
      <c r="E110" s="243"/>
      <c r="F110" s="243"/>
      <c r="G110" s="119"/>
    </row>
    <row r="111" spans="1:7" x14ac:dyDescent="0.25">
      <c r="A111" s="49" t="s">
        <v>2536</v>
      </c>
      <c r="B111" s="120" t="s">
        <v>374</v>
      </c>
      <c r="C111" s="243"/>
      <c r="D111" s="243"/>
      <c r="E111" s="243"/>
      <c r="F111" s="243"/>
      <c r="G111" s="119"/>
    </row>
    <row r="112" spans="1:7" x14ac:dyDescent="0.25">
      <c r="A112" s="49" t="s">
        <v>2537</v>
      </c>
      <c r="B112" s="120" t="s">
        <v>374</v>
      </c>
      <c r="C112" s="243"/>
      <c r="D112" s="243"/>
      <c r="E112" s="243"/>
      <c r="F112" s="243"/>
      <c r="G112" s="119"/>
    </row>
    <row r="113" spans="1:7" x14ac:dyDescent="0.25">
      <c r="A113" s="49" t="s">
        <v>2538</v>
      </c>
      <c r="B113" s="120" t="s">
        <v>374</v>
      </c>
      <c r="C113" s="243"/>
      <c r="D113" s="243"/>
      <c r="E113" s="243"/>
      <c r="F113" s="243"/>
      <c r="G113" s="119"/>
    </row>
    <row r="114" spans="1:7" x14ac:dyDescent="0.25">
      <c r="A114" s="49" t="s">
        <v>2539</v>
      </c>
      <c r="B114" s="120" t="s">
        <v>374</v>
      </c>
      <c r="C114" s="243"/>
      <c r="D114" s="243"/>
      <c r="E114" s="243"/>
      <c r="F114" s="243"/>
      <c r="G114" s="119"/>
    </row>
    <row r="115" spans="1:7" x14ac:dyDescent="0.25">
      <c r="A115" s="49" t="s">
        <v>2540</v>
      </c>
      <c r="B115" s="120" t="s">
        <v>374</v>
      </c>
      <c r="C115" s="243"/>
      <c r="D115" s="243"/>
      <c r="E115" s="243"/>
      <c r="F115" s="243"/>
      <c r="G115" s="119"/>
    </row>
    <row r="116" spans="1:7" x14ac:dyDescent="0.25">
      <c r="A116" s="49" t="s">
        <v>2541</v>
      </c>
      <c r="B116" s="120" t="s">
        <v>374</v>
      </c>
      <c r="C116" s="243"/>
      <c r="D116" s="243"/>
      <c r="E116" s="243"/>
      <c r="F116" s="243"/>
      <c r="G116" s="119"/>
    </row>
    <row r="117" spans="1:7" x14ac:dyDescent="0.25">
      <c r="A117" s="49" t="s">
        <v>2542</v>
      </c>
      <c r="B117" s="120" t="s">
        <v>374</v>
      </c>
      <c r="C117" s="243"/>
      <c r="D117" s="243"/>
      <c r="E117" s="243"/>
      <c r="F117" s="243"/>
      <c r="G117" s="119"/>
    </row>
    <row r="118" spans="1:7" x14ac:dyDescent="0.25">
      <c r="A118" s="49" t="s">
        <v>2543</v>
      </c>
      <c r="B118" s="120" t="s">
        <v>374</v>
      </c>
      <c r="C118" s="243"/>
      <c r="D118" s="243"/>
      <c r="E118" s="243"/>
      <c r="F118" s="243"/>
      <c r="G118" s="119"/>
    </row>
    <row r="119" spans="1:7" x14ac:dyDescent="0.25">
      <c r="A119" s="62"/>
      <c r="B119" s="238" t="s">
        <v>951</v>
      </c>
      <c r="C119" s="238" t="s">
        <v>855</v>
      </c>
      <c r="D119" s="238" t="s">
        <v>856</v>
      </c>
      <c r="E119" s="238"/>
      <c r="F119" s="238" t="s">
        <v>820</v>
      </c>
      <c r="G119" s="238"/>
    </row>
    <row r="120" spans="1:7" x14ac:dyDescent="0.25">
      <c r="A120" s="49" t="s">
        <v>2544</v>
      </c>
      <c r="B120" s="119" t="s">
        <v>953</v>
      </c>
      <c r="C120" s="410">
        <v>0.13786999999999999</v>
      </c>
      <c r="D120" s="410">
        <v>5.5750000000000001E-2</v>
      </c>
      <c r="E120" s="410"/>
      <c r="F120" s="410">
        <v>6.3299999999999995E-2</v>
      </c>
      <c r="G120" s="119"/>
    </row>
    <row r="121" spans="1:7" x14ac:dyDescent="0.25">
      <c r="A121" s="49" t="s">
        <v>2545</v>
      </c>
      <c r="B121" s="119" t="s">
        <v>955</v>
      </c>
      <c r="C121" s="410">
        <v>3.5110000000000002E-2</v>
      </c>
      <c r="D121" s="410">
        <v>9.3670000000000003E-2</v>
      </c>
      <c r="E121" s="410"/>
      <c r="F121" s="410">
        <v>8.8290000000000007E-2</v>
      </c>
      <c r="G121" s="119"/>
    </row>
    <row r="122" spans="1:7" x14ac:dyDescent="0.25">
      <c r="A122" s="49" t="s">
        <v>2546</v>
      </c>
      <c r="B122" s="119" t="s">
        <v>957</v>
      </c>
      <c r="C122" s="410">
        <v>0.16269</v>
      </c>
      <c r="D122" s="410">
        <v>6.6680000000000003E-2</v>
      </c>
      <c r="E122" s="410"/>
      <c r="F122" s="410">
        <v>7.5510000000000008E-2</v>
      </c>
      <c r="G122" s="119"/>
    </row>
    <row r="123" spans="1:7" x14ac:dyDescent="0.25">
      <c r="A123" s="49" t="s">
        <v>2547</v>
      </c>
      <c r="B123" s="119" t="s">
        <v>959</v>
      </c>
      <c r="C123" s="410">
        <v>1.3509999999999999E-2</v>
      </c>
      <c r="D123" s="410">
        <v>1.209E-2</v>
      </c>
      <c r="E123" s="410"/>
      <c r="F123" s="410">
        <v>1.222E-2</v>
      </c>
      <c r="G123" s="119"/>
    </row>
    <row r="124" spans="1:7" x14ac:dyDescent="0.25">
      <c r="A124" s="49" t="s">
        <v>2548</v>
      </c>
      <c r="B124" s="119" t="s">
        <v>961</v>
      </c>
      <c r="C124" s="410"/>
      <c r="D124" s="410">
        <v>3.6700000000000001E-3</v>
      </c>
      <c r="E124" s="410"/>
      <c r="F124" s="410">
        <v>3.3300000000000001E-3</v>
      </c>
      <c r="G124" s="119"/>
    </row>
    <row r="125" spans="1:7" x14ac:dyDescent="0.25">
      <c r="A125" s="49" t="s">
        <v>2549</v>
      </c>
      <c r="B125" s="119" t="s">
        <v>963</v>
      </c>
      <c r="C125" s="410">
        <v>6.497E-2</v>
      </c>
      <c r="D125" s="410">
        <v>3.3980000000000003E-2</v>
      </c>
      <c r="E125" s="410"/>
      <c r="F125" s="410">
        <v>3.6830000000000002E-2</v>
      </c>
      <c r="G125" s="119"/>
    </row>
    <row r="126" spans="1:7" x14ac:dyDescent="0.25">
      <c r="A126" s="49" t="s">
        <v>2550</v>
      </c>
      <c r="B126" s="119" t="s">
        <v>965</v>
      </c>
      <c r="C126" s="410">
        <v>0.12322</v>
      </c>
      <c r="D126" s="410">
        <v>8.7400000000000005E-2</v>
      </c>
      <c r="E126" s="410"/>
      <c r="F126" s="410">
        <v>9.0690000000000007E-2</v>
      </c>
      <c r="G126" s="119"/>
    </row>
    <row r="127" spans="1:7" x14ac:dyDescent="0.25">
      <c r="A127" s="49" t="s">
        <v>2551</v>
      </c>
      <c r="B127" s="119" t="s">
        <v>967</v>
      </c>
      <c r="C127" s="410">
        <v>3.0000000000000001E-3</v>
      </c>
      <c r="D127" s="410">
        <v>0.01</v>
      </c>
      <c r="E127" s="410"/>
      <c r="F127" s="410">
        <v>9.3600000000000003E-3</v>
      </c>
      <c r="G127" s="119"/>
    </row>
    <row r="128" spans="1:7" x14ac:dyDescent="0.25">
      <c r="A128" s="49" t="s">
        <v>2552</v>
      </c>
      <c r="B128" s="119" t="s">
        <v>969</v>
      </c>
      <c r="C128" s="410">
        <v>5.5999999999999987E-2</v>
      </c>
      <c r="D128" s="410">
        <v>4.1799999999999997E-3</v>
      </c>
      <c r="E128" s="410"/>
      <c r="F128" s="410">
        <v>8.94E-3</v>
      </c>
      <c r="G128" s="119"/>
    </row>
    <row r="129" spans="1:7" x14ac:dyDescent="0.25">
      <c r="A129" s="49" t="s">
        <v>2553</v>
      </c>
      <c r="B129" s="119" t="s">
        <v>971</v>
      </c>
      <c r="C129" s="410">
        <v>9.4939999999999997E-2</v>
      </c>
      <c r="D129" s="410">
        <v>9.9589999999999998E-2</v>
      </c>
      <c r="E129" s="410"/>
      <c r="F129" s="410">
        <v>9.9159999999999998E-2</v>
      </c>
      <c r="G129" s="119"/>
    </row>
    <row r="130" spans="1:7" x14ac:dyDescent="0.25">
      <c r="A130" s="49" t="s">
        <v>2554</v>
      </c>
      <c r="B130" s="119" t="s">
        <v>973</v>
      </c>
      <c r="C130" s="410"/>
      <c r="D130" s="410">
        <v>8.4499999999999992E-3</v>
      </c>
      <c r="E130" s="410"/>
      <c r="F130" s="410">
        <v>7.6800000000000002E-3</v>
      </c>
      <c r="G130" s="119"/>
    </row>
    <row r="131" spans="1:7" x14ac:dyDescent="0.25">
      <c r="A131" s="49" t="s">
        <v>2555</v>
      </c>
      <c r="B131" s="119" t="s">
        <v>975</v>
      </c>
      <c r="C131" s="410"/>
      <c r="D131" s="410">
        <v>1.4400000000000001E-3</v>
      </c>
      <c r="E131" s="410"/>
      <c r="F131" s="410">
        <v>1.31E-3</v>
      </c>
      <c r="G131" s="119"/>
    </row>
    <row r="132" spans="1:7" x14ac:dyDescent="0.25">
      <c r="A132" s="49" t="s">
        <v>2556</v>
      </c>
      <c r="B132" s="119" t="s">
        <v>977</v>
      </c>
      <c r="C132" s="410">
        <v>6.9260000000000002E-2</v>
      </c>
      <c r="D132" s="410">
        <v>5.7299999999999999E-3</v>
      </c>
      <c r="E132" s="410"/>
      <c r="F132" s="410">
        <v>1.157E-2</v>
      </c>
      <c r="G132" s="119"/>
    </row>
    <row r="133" spans="1:7" x14ac:dyDescent="0.25">
      <c r="A133" s="49" t="s">
        <v>2557</v>
      </c>
      <c r="B133" s="119" t="s">
        <v>979</v>
      </c>
      <c r="C133" s="410">
        <v>1.6900000000000001E-3</v>
      </c>
      <c r="D133" s="410">
        <v>2.31E-3</v>
      </c>
      <c r="E133" s="410"/>
      <c r="F133" s="410">
        <v>2.2499999999999998E-3</v>
      </c>
      <c r="G133" s="119"/>
    </row>
    <row r="134" spans="1:7" x14ac:dyDescent="0.25">
      <c r="A134" s="49" t="s">
        <v>2558</v>
      </c>
      <c r="B134" s="119" t="s">
        <v>981</v>
      </c>
      <c r="C134" s="410"/>
      <c r="D134" s="410">
        <v>7.6899999999999998E-3</v>
      </c>
      <c r="E134" s="410"/>
      <c r="F134" s="410">
        <v>6.9799999999999992E-3</v>
      </c>
      <c r="G134" s="119"/>
    </row>
    <row r="135" spans="1:7" x14ac:dyDescent="0.25">
      <c r="A135" s="49" t="s">
        <v>2559</v>
      </c>
      <c r="B135" s="119" t="s">
        <v>983</v>
      </c>
      <c r="C135" s="410">
        <v>1.418E-2</v>
      </c>
      <c r="D135" s="410">
        <v>1.57E-3</v>
      </c>
      <c r="E135" s="410"/>
      <c r="F135" s="410">
        <v>2.7299999999999998E-3</v>
      </c>
      <c r="G135" s="119"/>
    </row>
    <row r="136" spans="1:7" x14ac:dyDescent="0.25">
      <c r="A136" s="49" t="s">
        <v>2560</v>
      </c>
      <c r="B136" s="119" t="s">
        <v>985</v>
      </c>
      <c r="C136" s="243" t="s">
        <v>299</v>
      </c>
      <c r="D136" s="243" t="s">
        <v>299</v>
      </c>
      <c r="E136" s="243"/>
      <c r="F136" s="243" t="s">
        <v>299</v>
      </c>
      <c r="G136" s="119"/>
    </row>
    <row r="137" spans="1:7" x14ac:dyDescent="0.25">
      <c r="A137" s="49" t="s">
        <v>2561</v>
      </c>
      <c r="B137" s="119" t="s">
        <v>985</v>
      </c>
      <c r="C137" s="243" t="s">
        <v>299</v>
      </c>
      <c r="D137" s="243" t="s">
        <v>299</v>
      </c>
      <c r="E137" s="243"/>
      <c r="F137" s="243" t="s">
        <v>299</v>
      </c>
      <c r="G137" s="119"/>
    </row>
    <row r="138" spans="1:7" x14ac:dyDescent="0.25">
      <c r="A138" s="49" t="s">
        <v>2562</v>
      </c>
      <c r="B138" s="119" t="s">
        <v>985</v>
      </c>
      <c r="C138" s="243" t="s">
        <v>299</v>
      </c>
      <c r="D138" s="243" t="s">
        <v>299</v>
      </c>
      <c r="E138" s="243"/>
      <c r="F138" s="243" t="s">
        <v>299</v>
      </c>
      <c r="G138" s="119"/>
    </row>
    <row r="139" spans="1:7" x14ac:dyDescent="0.25">
      <c r="A139" s="49" t="s">
        <v>2563</v>
      </c>
      <c r="B139" s="119" t="s">
        <v>985</v>
      </c>
      <c r="C139" s="243" t="s">
        <v>299</v>
      </c>
      <c r="D139" s="243" t="s">
        <v>299</v>
      </c>
      <c r="E139" s="243"/>
      <c r="F139" s="243" t="s">
        <v>299</v>
      </c>
      <c r="G139" s="119"/>
    </row>
    <row r="140" spans="1:7" x14ac:dyDescent="0.25">
      <c r="A140" s="49" t="s">
        <v>2564</v>
      </c>
      <c r="B140" s="119" t="s">
        <v>985</v>
      </c>
      <c r="C140" s="243" t="s">
        <v>299</v>
      </c>
      <c r="D140" s="243" t="s">
        <v>299</v>
      </c>
      <c r="E140" s="243"/>
      <c r="F140" s="243" t="s">
        <v>299</v>
      </c>
      <c r="G140" s="119"/>
    </row>
    <row r="141" spans="1:7" x14ac:dyDescent="0.25">
      <c r="A141" s="49" t="s">
        <v>2565</v>
      </c>
      <c r="B141" s="119" t="s">
        <v>985</v>
      </c>
      <c r="C141" s="243" t="s">
        <v>299</v>
      </c>
      <c r="D141" s="243" t="s">
        <v>299</v>
      </c>
      <c r="E141" s="243"/>
      <c r="F141" s="243" t="s">
        <v>299</v>
      </c>
      <c r="G141" s="119"/>
    </row>
    <row r="142" spans="1:7" x14ac:dyDescent="0.25">
      <c r="A142" s="49" t="s">
        <v>2566</v>
      </c>
      <c r="B142" s="119" t="s">
        <v>985</v>
      </c>
      <c r="C142" s="243" t="s">
        <v>299</v>
      </c>
      <c r="D142" s="243" t="s">
        <v>299</v>
      </c>
      <c r="E142" s="243"/>
      <c r="F142" s="243" t="s">
        <v>299</v>
      </c>
      <c r="G142" s="119"/>
    </row>
    <row r="143" spans="1:7" x14ac:dyDescent="0.25">
      <c r="A143" s="49" t="s">
        <v>2567</v>
      </c>
      <c r="B143" s="119" t="s">
        <v>985</v>
      </c>
      <c r="C143" s="243" t="s">
        <v>299</v>
      </c>
      <c r="D143" s="243" t="s">
        <v>299</v>
      </c>
      <c r="E143" s="243"/>
      <c r="F143" s="243" t="s">
        <v>299</v>
      </c>
      <c r="G143" s="119"/>
    </row>
    <row r="144" spans="1:7" x14ac:dyDescent="0.25">
      <c r="A144" s="49" t="s">
        <v>2568</v>
      </c>
      <c r="B144" s="119" t="s">
        <v>985</v>
      </c>
      <c r="C144" s="243" t="s">
        <v>299</v>
      </c>
      <c r="D144" s="243" t="s">
        <v>299</v>
      </c>
      <c r="E144" s="243"/>
      <c r="F144" s="243" t="s">
        <v>299</v>
      </c>
      <c r="G144" s="119"/>
    </row>
    <row r="145" spans="1:7" x14ac:dyDescent="0.25">
      <c r="A145" s="49" t="s">
        <v>2569</v>
      </c>
      <c r="B145" s="119" t="s">
        <v>985</v>
      </c>
      <c r="C145" s="243" t="s">
        <v>299</v>
      </c>
      <c r="D145" s="243" t="s">
        <v>299</v>
      </c>
      <c r="E145" s="243"/>
      <c r="F145" s="243" t="s">
        <v>299</v>
      </c>
      <c r="G145" s="119"/>
    </row>
    <row r="146" spans="1:7" x14ac:dyDescent="0.25">
      <c r="A146" s="49" t="s">
        <v>2570</v>
      </c>
      <c r="B146" s="119" t="s">
        <v>985</v>
      </c>
      <c r="C146" s="243" t="s">
        <v>299</v>
      </c>
      <c r="D146" s="243" t="s">
        <v>299</v>
      </c>
      <c r="E146" s="243"/>
      <c r="F146" s="243" t="s">
        <v>299</v>
      </c>
      <c r="G146" s="119"/>
    </row>
    <row r="147" spans="1:7" x14ac:dyDescent="0.25">
      <c r="A147" s="49" t="s">
        <v>2571</v>
      </c>
      <c r="B147" s="119" t="s">
        <v>985</v>
      </c>
      <c r="C147" s="243" t="s">
        <v>299</v>
      </c>
      <c r="D147" s="243" t="s">
        <v>299</v>
      </c>
      <c r="E147" s="243"/>
      <c r="F147" s="243" t="s">
        <v>299</v>
      </c>
      <c r="G147" s="119"/>
    </row>
    <row r="148" spans="1:7" x14ac:dyDescent="0.25">
      <c r="A148" s="49" t="s">
        <v>2572</v>
      </c>
      <c r="B148" s="119" t="s">
        <v>985</v>
      </c>
      <c r="C148" s="243" t="s">
        <v>299</v>
      </c>
      <c r="D148" s="243" t="s">
        <v>299</v>
      </c>
      <c r="E148" s="243"/>
      <c r="F148" s="243" t="s">
        <v>299</v>
      </c>
      <c r="G148" s="119"/>
    </row>
    <row r="149" spans="1:7" x14ac:dyDescent="0.25">
      <c r="A149" s="49" t="s">
        <v>2573</v>
      </c>
      <c r="B149" s="119" t="s">
        <v>985</v>
      </c>
      <c r="C149" s="243" t="s">
        <v>299</v>
      </c>
      <c r="D149" s="243" t="s">
        <v>299</v>
      </c>
      <c r="E149" s="243"/>
      <c r="F149" s="243" t="s">
        <v>299</v>
      </c>
      <c r="G149" s="119"/>
    </row>
    <row r="150" spans="1:7" x14ac:dyDescent="0.25">
      <c r="A150" s="49" t="s">
        <v>2574</v>
      </c>
      <c r="B150" s="119" t="s">
        <v>985</v>
      </c>
      <c r="C150" s="243" t="s">
        <v>299</v>
      </c>
      <c r="D150" s="243" t="s">
        <v>299</v>
      </c>
      <c r="E150" s="243"/>
      <c r="F150" s="243" t="s">
        <v>299</v>
      </c>
      <c r="G150" s="119"/>
    </row>
    <row r="151" spans="1:7" x14ac:dyDescent="0.25">
      <c r="A151" s="49" t="s">
        <v>2575</v>
      </c>
      <c r="B151" s="119" t="s">
        <v>985</v>
      </c>
      <c r="C151" s="243" t="s">
        <v>299</v>
      </c>
      <c r="D151" s="243" t="s">
        <v>299</v>
      </c>
      <c r="E151" s="243"/>
      <c r="F151" s="243" t="s">
        <v>299</v>
      </c>
      <c r="G151" s="119"/>
    </row>
    <row r="152" spans="1:7" x14ac:dyDescent="0.25">
      <c r="A152" s="49" t="s">
        <v>2576</v>
      </c>
      <c r="B152" s="119" t="s">
        <v>985</v>
      </c>
      <c r="C152" s="243" t="s">
        <v>299</v>
      </c>
      <c r="D152" s="243" t="s">
        <v>299</v>
      </c>
      <c r="E152" s="243"/>
      <c r="F152" s="243" t="s">
        <v>299</v>
      </c>
      <c r="G152" s="119"/>
    </row>
    <row r="153" spans="1:7" x14ac:dyDescent="0.25">
      <c r="A153" s="49" t="s">
        <v>2577</v>
      </c>
      <c r="B153" s="119" t="s">
        <v>985</v>
      </c>
      <c r="C153" s="243" t="s">
        <v>299</v>
      </c>
      <c r="D153" s="243" t="s">
        <v>299</v>
      </c>
      <c r="E153" s="243"/>
      <c r="F153" s="243" t="s">
        <v>299</v>
      </c>
      <c r="G153" s="119"/>
    </row>
    <row r="154" spans="1:7" x14ac:dyDescent="0.25">
      <c r="A154" s="49" t="s">
        <v>2578</v>
      </c>
      <c r="B154" s="119" t="s">
        <v>985</v>
      </c>
      <c r="C154" s="243" t="s">
        <v>299</v>
      </c>
      <c r="D154" s="243" t="s">
        <v>299</v>
      </c>
      <c r="E154" s="243"/>
      <c r="F154" s="243" t="s">
        <v>299</v>
      </c>
      <c r="G154" s="119"/>
    </row>
    <row r="155" spans="1:7" x14ac:dyDescent="0.25">
      <c r="A155" s="49" t="s">
        <v>2579</v>
      </c>
      <c r="B155" s="119" t="s">
        <v>985</v>
      </c>
      <c r="C155" s="243" t="s">
        <v>299</v>
      </c>
      <c r="D155" s="243" t="s">
        <v>299</v>
      </c>
      <c r="E155" s="243"/>
      <c r="F155" s="243" t="s">
        <v>299</v>
      </c>
      <c r="G155" s="119"/>
    </row>
    <row r="156" spans="1:7" x14ac:dyDescent="0.25">
      <c r="A156" s="49" t="s">
        <v>2580</v>
      </c>
      <c r="B156" s="119" t="s">
        <v>985</v>
      </c>
      <c r="C156" s="243" t="s">
        <v>299</v>
      </c>
      <c r="D156" s="243" t="s">
        <v>299</v>
      </c>
      <c r="E156" s="243"/>
      <c r="F156" s="243" t="s">
        <v>299</v>
      </c>
      <c r="G156" s="119"/>
    </row>
    <row r="157" spans="1:7" x14ac:dyDescent="0.25">
      <c r="A157" s="49" t="s">
        <v>2581</v>
      </c>
      <c r="B157" s="119" t="s">
        <v>985</v>
      </c>
      <c r="C157" s="243" t="s">
        <v>299</v>
      </c>
      <c r="D157" s="243" t="s">
        <v>299</v>
      </c>
      <c r="E157" s="243"/>
      <c r="F157" s="243" t="s">
        <v>299</v>
      </c>
      <c r="G157" s="119"/>
    </row>
    <row r="158" spans="1:7" x14ac:dyDescent="0.25">
      <c r="A158" s="49" t="s">
        <v>2582</v>
      </c>
      <c r="B158" s="119" t="s">
        <v>985</v>
      </c>
      <c r="C158" s="243" t="s">
        <v>299</v>
      </c>
      <c r="D158" s="243" t="s">
        <v>299</v>
      </c>
      <c r="E158" s="243"/>
      <c r="F158" s="243" t="s">
        <v>299</v>
      </c>
      <c r="G158" s="119"/>
    </row>
    <row r="159" spans="1:7" x14ac:dyDescent="0.25">
      <c r="A159" s="49" t="s">
        <v>2583</v>
      </c>
      <c r="B159" s="119" t="s">
        <v>985</v>
      </c>
      <c r="C159" s="243" t="s">
        <v>299</v>
      </c>
      <c r="D159" s="243" t="s">
        <v>299</v>
      </c>
      <c r="E159" s="243"/>
      <c r="F159" s="243" t="s">
        <v>299</v>
      </c>
      <c r="G159" s="119"/>
    </row>
    <row r="160" spans="1:7" x14ac:dyDescent="0.25">
      <c r="A160" s="49" t="s">
        <v>2584</v>
      </c>
      <c r="B160" s="119" t="s">
        <v>985</v>
      </c>
      <c r="C160" s="243" t="s">
        <v>299</v>
      </c>
      <c r="D160" s="243" t="s">
        <v>299</v>
      </c>
      <c r="E160" s="243"/>
      <c r="F160" s="243" t="s">
        <v>299</v>
      </c>
      <c r="G160" s="119"/>
    </row>
    <row r="161" spans="1:7" x14ac:dyDescent="0.25">
      <c r="A161" s="49" t="s">
        <v>2585</v>
      </c>
      <c r="B161" s="119" t="s">
        <v>985</v>
      </c>
      <c r="C161" s="243" t="s">
        <v>299</v>
      </c>
      <c r="D161" s="243" t="s">
        <v>299</v>
      </c>
      <c r="E161" s="243"/>
      <c r="F161" s="243" t="s">
        <v>299</v>
      </c>
      <c r="G161" s="119"/>
    </row>
    <row r="162" spans="1:7" x14ac:dyDescent="0.25">
      <c r="A162" s="49" t="s">
        <v>2586</v>
      </c>
      <c r="B162" s="119" t="s">
        <v>985</v>
      </c>
      <c r="C162" s="243" t="s">
        <v>299</v>
      </c>
      <c r="D162" s="243" t="s">
        <v>299</v>
      </c>
      <c r="E162" s="243"/>
      <c r="F162" s="243" t="s">
        <v>299</v>
      </c>
      <c r="G162" s="119"/>
    </row>
    <row r="163" spans="1:7" x14ac:dyDescent="0.25">
      <c r="A163" s="49" t="s">
        <v>2587</v>
      </c>
      <c r="B163" s="119" t="s">
        <v>985</v>
      </c>
      <c r="C163" s="243" t="s">
        <v>299</v>
      </c>
      <c r="D163" s="243" t="s">
        <v>299</v>
      </c>
      <c r="E163" s="243"/>
      <c r="F163" s="243" t="s">
        <v>299</v>
      </c>
      <c r="G163" s="119"/>
    </row>
    <row r="164" spans="1:7" x14ac:dyDescent="0.25">
      <c r="A164" s="49" t="s">
        <v>2588</v>
      </c>
      <c r="B164" s="119" t="s">
        <v>985</v>
      </c>
      <c r="C164" s="243" t="s">
        <v>299</v>
      </c>
      <c r="D164" s="243" t="s">
        <v>299</v>
      </c>
      <c r="E164" s="243"/>
      <c r="F164" s="243" t="s">
        <v>299</v>
      </c>
      <c r="G164" s="119"/>
    </row>
    <row r="165" spans="1:7" x14ac:dyDescent="0.25">
      <c r="A165" s="49" t="s">
        <v>2589</v>
      </c>
      <c r="B165" s="119" t="s">
        <v>985</v>
      </c>
      <c r="C165" s="243" t="s">
        <v>299</v>
      </c>
      <c r="D165" s="243" t="s">
        <v>299</v>
      </c>
      <c r="E165" s="243"/>
      <c r="F165" s="243" t="s">
        <v>299</v>
      </c>
      <c r="G165" s="119"/>
    </row>
    <row r="166" spans="1:7" x14ac:dyDescent="0.25">
      <c r="A166" s="49" t="s">
        <v>2590</v>
      </c>
      <c r="B166" s="119" t="s">
        <v>985</v>
      </c>
      <c r="C166" s="243" t="s">
        <v>299</v>
      </c>
      <c r="D166" s="243" t="s">
        <v>299</v>
      </c>
      <c r="E166" s="243"/>
      <c r="F166" s="243" t="s">
        <v>299</v>
      </c>
      <c r="G166" s="119"/>
    </row>
    <row r="167" spans="1:7" x14ac:dyDescent="0.25">
      <c r="A167" s="49" t="s">
        <v>2591</v>
      </c>
      <c r="B167" s="119" t="s">
        <v>985</v>
      </c>
      <c r="C167" s="243" t="s">
        <v>299</v>
      </c>
      <c r="D167" s="243" t="s">
        <v>299</v>
      </c>
      <c r="E167" s="243"/>
      <c r="F167" s="243" t="s">
        <v>299</v>
      </c>
      <c r="G167" s="119"/>
    </row>
    <row r="168" spans="1:7" x14ac:dyDescent="0.25">
      <c r="A168" s="49" t="s">
        <v>2592</v>
      </c>
      <c r="B168" s="119" t="s">
        <v>985</v>
      </c>
      <c r="C168" s="243" t="s">
        <v>299</v>
      </c>
      <c r="D168" s="243" t="s">
        <v>299</v>
      </c>
      <c r="E168" s="243"/>
      <c r="F168" s="243" t="s">
        <v>299</v>
      </c>
      <c r="G168" s="119"/>
    </row>
    <row r="169" spans="1:7" x14ac:dyDescent="0.25">
      <c r="A169" s="49" t="s">
        <v>2593</v>
      </c>
      <c r="B169" s="119" t="s">
        <v>985</v>
      </c>
      <c r="C169" s="243" t="s">
        <v>299</v>
      </c>
      <c r="D169" s="243" t="s">
        <v>299</v>
      </c>
      <c r="E169" s="243"/>
      <c r="F169" s="243" t="s">
        <v>299</v>
      </c>
      <c r="G169" s="119"/>
    </row>
    <row r="170" spans="1:7" x14ac:dyDescent="0.25">
      <c r="A170" s="62"/>
      <c r="B170" s="238" t="s">
        <v>1019</v>
      </c>
      <c r="C170" s="238" t="s">
        <v>855</v>
      </c>
      <c r="D170" s="238" t="s">
        <v>856</v>
      </c>
      <c r="E170" s="238"/>
      <c r="F170" s="238" t="s">
        <v>820</v>
      </c>
      <c r="G170" s="238"/>
    </row>
    <row r="171" spans="1:7" x14ac:dyDescent="0.25">
      <c r="A171" s="49" t="s">
        <v>2594</v>
      </c>
      <c r="B171" s="218" t="s">
        <v>1021</v>
      </c>
      <c r="C171" s="410">
        <v>0.78891999999999995</v>
      </c>
      <c r="D171" s="410">
        <v>0.70662000000000003</v>
      </c>
      <c r="E171" s="434"/>
      <c r="F171" s="410">
        <v>0.71418999999999999</v>
      </c>
      <c r="G171" s="119"/>
    </row>
    <row r="172" spans="1:7" x14ac:dyDescent="0.25">
      <c r="A172" s="49" t="s">
        <v>2595</v>
      </c>
      <c r="B172" s="218" t="s">
        <v>1023</v>
      </c>
      <c r="C172" s="410">
        <v>0.21107999999999999</v>
      </c>
      <c r="D172" s="410">
        <v>0.29337999999999997</v>
      </c>
      <c r="E172" s="434"/>
      <c r="F172" s="410">
        <v>0.28581299469999999</v>
      </c>
      <c r="G172" s="119"/>
    </row>
    <row r="173" spans="1:7" x14ac:dyDescent="0.25">
      <c r="A173" s="49" t="s">
        <v>2596</v>
      </c>
      <c r="B173" s="218" t="s">
        <v>370</v>
      </c>
      <c r="C173" s="410"/>
      <c r="D173" s="410"/>
      <c r="E173" s="434"/>
      <c r="F173" s="410"/>
      <c r="G173" s="119"/>
    </row>
    <row r="174" spans="1:7" x14ac:dyDescent="0.25">
      <c r="A174" s="49" t="s">
        <v>2597</v>
      </c>
      <c r="B174" s="218"/>
      <c r="C174" s="243"/>
      <c r="D174" s="243"/>
      <c r="E174" s="271"/>
      <c r="F174" s="243"/>
      <c r="G174" s="119"/>
    </row>
    <row r="175" spans="1:7" x14ac:dyDescent="0.25">
      <c r="A175" s="49" t="s">
        <v>2598</v>
      </c>
      <c r="B175" s="218"/>
      <c r="C175" s="243"/>
      <c r="D175" s="243"/>
      <c r="E175" s="271"/>
      <c r="F175" s="243"/>
      <c r="G175" s="119"/>
    </row>
    <row r="176" spans="1:7" x14ac:dyDescent="0.25">
      <c r="A176" s="49" t="s">
        <v>2599</v>
      </c>
      <c r="B176" s="218"/>
      <c r="C176" s="243"/>
      <c r="D176" s="243"/>
      <c r="E176" s="271"/>
      <c r="F176" s="243"/>
      <c r="G176" s="119"/>
    </row>
    <row r="177" spans="1:7" x14ac:dyDescent="0.25">
      <c r="A177" s="49" t="s">
        <v>2600</v>
      </c>
      <c r="B177" s="218"/>
      <c r="C177" s="243"/>
      <c r="D177" s="243"/>
      <c r="E177" s="271"/>
      <c r="F177" s="243"/>
      <c r="G177" s="119"/>
    </row>
    <row r="178" spans="1:7" x14ac:dyDescent="0.25">
      <c r="A178" s="49" t="s">
        <v>2601</v>
      </c>
      <c r="B178" s="218"/>
      <c r="C178" s="243"/>
      <c r="D178" s="243"/>
      <c r="E178" s="271"/>
      <c r="F178" s="243"/>
      <c r="G178" s="119"/>
    </row>
    <row r="179" spans="1:7" x14ac:dyDescent="0.25">
      <c r="A179" s="49" t="s">
        <v>2602</v>
      </c>
      <c r="B179" s="218"/>
      <c r="C179" s="243"/>
      <c r="D179" s="243"/>
      <c r="E179" s="271"/>
      <c r="F179" s="243"/>
      <c r="G179" s="119"/>
    </row>
    <row r="180" spans="1:7" x14ac:dyDescent="0.25">
      <c r="A180" s="62"/>
      <c r="B180" s="238" t="s">
        <v>1031</v>
      </c>
      <c r="C180" s="238" t="s">
        <v>855</v>
      </c>
      <c r="D180" s="238" t="s">
        <v>856</v>
      </c>
      <c r="E180" s="238"/>
      <c r="F180" s="238" t="s">
        <v>820</v>
      </c>
      <c r="G180" s="238"/>
    </row>
    <row r="181" spans="1:7" x14ac:dyDescent="0.25">
      <c r="A181" s="49" t="s">
        <v>2603</v>
      </c>
      <c r="B181" s="218" t="s">
        <v>1033</v>
      </c>
      <c r="C181" s="410">
        <v>0.79091999999999996</v>
      </c>
      <c r="D181" s="410">
        <v>0.58860999999999997</v>
      </c>
      <c r="E181" s="434"/>
      <c r="F181" s="410">
        <v>0.60720999999999992</v>
      </c>
      <c r="G181" s="119"/>
    </row>
    <row r="182" spans="1:7" x14ac:dyDescent="0.25">
      <c r="A182" s="49" t="s">
        <v>2604</v>
      </c>
      <c r="B182" s="218" t="s">
        <v>1035</v>
      </c>
      <c r="C182" s="410">
        <v>2.971E-2</v>
      </c>
      <c r="D182" s="410">
        <v>5.2619999999999993E-2</v>
      </c>
      <c r="E182" s="434"/>
      <c r="F182" s="410">
        <v>5.0509999999999999E-2</v>
      </c>
      <c r="G182" s="119"/>
    </row>
    <row r="183" spans="1:7" x14ac:dyDescent="0.25">
      <c r="A183" s="49" t="s">
        <v>2605</v>
      </c>
      <c r="B183" s="218" t="s">
        <v>370</v>
      </c>
      <c r="C183" s="410">
        <v>0.17937</v>
      </c>
      <c r="D183" s="410">
        <v>0.35876999999999998</v>
      </c>
      <c r="E183" s="434"/>
      <c r="F183" s="410">
        <v>0.34227999999999997</v>
      </c>
      <c r="G183" s="119"/>
    </row>
    <row r="184" spans="1:7" x14ac:dyDescent="0.25">
      <c r="A184" s="49" t="s">
        <v>2606</v>
      </c>
      <c r="B184" s="218"/>
      <c r="C184" s="218"/>
      <c r="D184" s="218"/>
      <c r="E184" s="136"/>
      <c r="F184" s="218"/>
      <c r="G184" s="119"/>
    </row>
    <row r="185" spans="1:7" x14ac:dyDescent="0.25">
      <c r="A185" s="49" t="s">
        <v>2607</v>
      </c>
      <c r="B185" s="218"/>
      <c r="C185" s="218"/>
      <c r="D185" s="218"/>
      <c r="E185" s="136"/>
      <c r="F185" s="218"/>
      <c r="G185" s="119"/>
    </row>
    <row r="186" spans="1:7" x14ac:dyDescent="0.25">
      <c r="A186" s="49" t="s">
        <v>2608</v>
      </c>
      <c r="B186" s="218"/>
      <c r="C186" s="218"/>
      <c r="D186" s="218"/>
      <c r="E186" s="136"/>
      <c r="F186" s="218"/>
      <c r="G186" s="119"/>
    </row>
    <row r="187" spans="1:7" x14ac:dyDescent="0.25">
      <c r="A187" s="49" t="s">
        <v>2609</v>
      </c>
      <c r="B187" s="218"/>
      <c r="C187" s="218"/>
      <c r="D187" s="218"/>
      <c r="E187" s="136"/>
      <c r="F187" s="218"/>
      <c r="G187" s="119"/>
    </row>
    <row r="188" spans="1:7" x14ac:dyDescent="0.25">
      <c r="A188" s="49" t="s">
        <v>2610</v>
      </c>
      <c r="B188" s="218"/>
      <c r="C188" s="218"/>
      <c r="D188" s="218"/>
      <c r="E188" s="136"/>
      <c r="F188" s="218"/>
      <c r="G188" s="119"/>
    </row>
    <row r="189" spans="1:7" x14ac:dyDescent="0.25">
      <c r="A189" s="49" t="s">
        <v>2611</v>
      </c>
      <c r="B189" s="218"/>
      <c r="C189" s="218"/>
      <c r="D189" s="218"/>
      <c r="E189" s="136"/>
      <c r="F189" s="218"/>
      <c r="G189" s="119"/>
    </row>
    <row r="190" spans="1:7" x14ac:dyDescent="0.25">
      <c r="A190" s="62"/>
      <c r="B190" s="238" t="s">
        <v>1043</v>
      </c>
      <c r="C190" s="238" t="s">
        <v>855</v>
      </c>
      <c r="D190" s="238" t="s">
        <v>856</v>
      </c>
      <c r="E190" s="238"/>
      <c r="F190" s="238" t="s">
        <v>820</v>
      </c>
      <c r="G190" s="238"/>
    </row>
    <row r="191" spans="1:7" x14ac:dyDescent="0.25">
      <c r="A191" s="49" t="s">
        <v>2612</v>
      </c>
      <c r="B191" s="130" t="s">
        <v>1045</v>
      </c>
      <c r="C191" s="410" t="s">
        <v>2146</v>
      </c>
      <c r="D191" s="410" t="s">
        <v>2146</v>
      </c>
      <c r="E191" s="434"/>
      <c r="F191" s="410">
        <v>0.19502</v>
      </c>
      <c r="G191" s="119"/>
    </row>
    <row r="192" spans="1:7" x14ac:dyDescent="0.25">
      <c r="A192" s="49" t="s">
        <v>2613</v>
      </c>
      <c r="B192" s="130" t="s">
        <v>1894</v>
      </c>
      <c r="C192" s="410" t="s">
        <v>2146</v>
      </c>
      <c r="D192" s="410" t="s">
        <v>2146</v>
      </c>
      <c r="E192" s="434"/>
      <c r="F192" s="410">
        <v>0.19197</v>
      </c>
      <c r="G192" s="119"/>
    </row>
    <row r="193" spans="1:7" x14ac:dyDescent="0.25">
      <c r="A193" s="49" t="s">
        <v>2614</v>
      </c>
      <c r="B193" s="130" t="s">
        <v>1896</v>
      </c>
      <c r="C193" s="410" t="s">
        <v>2146</v>
      </c>
      <c r="D193" s="410" t="s">
        <v>2146</v>
      </c>
      <c r="E193" s="410"/>
      <c r="F193" s="410">
        <v>0.19800999999999999</v>
      </c>
      <c r="G193" s="119"/>
    </row>
    <row r="194" spans="1:7" x14ac:dyDescent="0.25">
      <c r="A194" s="49" t="s">
        <v>2615</v>
      </c>
      <c r="B194" s="130" t="s">
        <v>1898</v>
      </c>
      <c r="C194" s="410" t="s">
        <v>2146</v>
      </c>
      <c r="D194" s="410" t="s">
        <v>2146</v>
      </c>
      <c r="E194" s="410"/>
      <c r="F194" s="410">
        <v>0.27378999999999998</v>
      </c>
      <c r="G194" s="119"/>
    </row>
    <row r="195" spans="1:7" x14ac:dyDescent="0.25">
      <c r="A195" s="49" t="s">
        <v>2616</v>
      </c>
      <c r="B195" s="130" t="s">
        <v>1900</v>
      </c>
      <c r="C195" s="410" t="s">
        <v>2146</v>
      </c>
      <c r="D195" s="410" t="s">
        <v>2146</v>
      </c>
      <c r="E195" s="410"/>
      <c r="F195" s="410">
        <v>0.14119999999999999</v>
      </c>
      <c r="G195" s="119"/>
    </row>
    <row r="196" spans="1:7" x14ac:dyDescent="0.25">
      <c r="A196" s="49" t="s">
        <v>2617</v>
      </c>
      <c r="B196" s="121"/>
      <c r="C196" s="243"/>
      <c r="D196" s="243"/>
      <c r="E196" s="243"/>
      <c r="F196" s="243"/>
      <c r="G196" s="119"/>
    </row>
    <row r="197" spans="1:7" x14ac:dyDescent="0.25">
      <c r="A197" s="49" t="s">
        <v>2618</v>
      </c>
      <c r="B197" s="121"/>
      <c r="C197" s="243"/>
      <c r="D197" s="243"/>
      <c r="E197" s="243"/>
      <c r="F197" s="243"/>
      <c r="G197" s="119"/>
    </row>
    <row r="198" spans="1:7" x14ac:dyDescent="0.25">
      <c r="A198" s="49" t="s">
        <v>2619</v>
      </c>
      <c r="B198" s="130"/>
      <c r="C198" s="243"/>
      <c r="D198" s="243"/>
      <c r="E198" s="243"/>
      <c r="F198" s="243"/>
      <c r="G198" s="119"/>
    </row>
    <row r="199" spans="1:7" x14ac:dyDescent="0.25">
      <c r="A199" s="49" t="s">
        <v>2620</v>
      </c>
      <c r="B199" s="130"/>
      <c r="C199" s="243"/>
      <c r="D199" s="243"/>
      <c r="E199" s="243"/>
      <c r="F199" s="243"/>
      <c r="G199" s="119"/>
    </row>
    <row r="200" spans="1:7" x14ac:dyDescent="0.25">
      <c r="A200" s="62"/>
      <c r="B200" s="238" t="s">
        <v>1058</v>
      </c>
      <c r="C200" s="238" t="s">
        <v>855</v>
      </c>
      <c r="D200" s="238" t="s">
        <v>856</v>
      </c>
      <c r="E200" s="238"/>
      <c r="F200" s="238" t="s">
        <v>820</v>
      </c>
      <c r="G200" s="238"/>
    </row>
    <row r="201" spans="1:7" x14ac:dyDescent="0.25">
      <c r="A201" s="49" t="s">
        <v>2621</v>
      </c>
      <c r="B201" s="218" t="s">
        <v>1060</v>
      </c>
      <c r="C201" s="410">
        <v>0</v>
      </c>
      <c r="D201" s="410">
        <v>0</v>
      </c>
      <c r="E201" s="434"/>
      <c r="F201" s="410">
        <v>0</v>
      </c>
      <c r="G201" s="119"/>
    </row>
    <row r="202" spans="1:7" x14ac:dyDescent="0.25">
      <c r="A202" s="49" t="s">
        <v>2622</v>
      </c>
      <c r="B202" s="131"/>
      <c r="C202" s="243"/>
      <c r="D202" s="243"/>
      <c r="E202" s="271"/>
      <c r="F202" s="243"/>
      <c r="G202" s="119"/>
    </row>
    <row r="203" spans="1:7" x14ac:dyDescent="0.25">
      <c r="A203" s="49" t="s">
        <v>2623</v>
      </c>
      <c r="B203" s="131"/>
      <c r="C203" s="243"/>
      <c r="D203" s="243"/>
      <c r="E203" s="271"/>
      <c r="F203" s="243"/>
      <c r="G203" s="119"/>
    </row>
    <row r="204" spans="1:7" x14ac:dyDescent="0.25">
      <c r="A204" s="49" t="s">
        <v>2624</v>
      </c>
      <c r="B204" s="131"/>
      <c r="C204" s="243"/>
      <c r="D204" s="243"/>
      <c r="E204" s="271"/>
      <c r="F204" s="243"/>
      <c r="G204" s="119"/>
    </row>
    <row r="205" spans="1:7" x14ac:dyDescent="0.25">
      <c r="A205" s="49" t="s">
        <v>2625</v>
      </c>
      <c r="B205" s="131"/>
      <c r="C205" s="243"/>
      <c r="D205" s="243"/>
      <c r="E205" s="271"/>
      <c r="F205" s="243"/>
      <c r="G205" s="119"/>
    </row>
    <row r="206" spans="1:7" x14ac:dyDescent="0.25">
      <c r="A206" s="49" t="s">
        <v>2626</v>
      </c>
      <c r="B206" s="119"/>
      <c r="C206" s="119"/>
      <c r="D206" s="119"/>
      <c r="E206" s="119"/>
      <c r="F206" s="119"/>
      <c r="G206" s="119"/>
    </row>
    <row r="207" spans="1:7" x14ac:dyDescent="0.25">
      <c r="A207" s="49" t="s">
        <v>2627</v>
      </c>
      <c r="B207" s="119"/>
      <c r="C207" s="119"/>
      <c r="D207" s="119"/>
      <c r="E207" s="119"/>
      <c r="F207" s="119"/>
      <c r="G207" s="119"/>
    </row>
    <row r="208" spans="1:7" x14ac:dyDescent="0.25">
      <c r="A208" s="49" t="s">
        <v>2628</v>
      </c>
      <c r="B208" s="119"/>
      <c r="C208" s="119"/>
      <c r="D208" s="119"/>
      <c r="E208" s="119"/>
      <c r="F208" s="119"/>
      <c r="G208" s="119"/>
    </row>
    <row r="209" spans="1:7" ht="18.75" customHeight="1" x14ac:dyDescent="0.25">
      <c r="A209" s="100"/>
      <c r="B209" s="277" t="s">
        <v>2629</v>
      </c>
      <c r="C209" s="349"/>
      <c r="D209" s="349"/>
      <c r="E209" s="349"/>
      <c r="F209" s="349"/>
      <c r="G209" s="349"/>
    </row>
    <row r="210" spans="1:7" x14ac:dyDescent="0.25">
      <c r="A210" s="62"/>
      <c r="B210" s="238" t="s">
        <v>1066</v>
      </c>
      <c r="C210" s="238" t="s">
        <v>1067</v>
      </c>
      <c r="D210" s="238" t="s">
        <v>1068</v>
      </c>
      <c r="E210" s="238"/>
      <c r="F210" s="238" t="s">
        <v>855</v>
      </c>
      <c r="G210" s="238" t="s">
        <v>1070</v>
      </c>
    </row>
    <row r="211" spans="1:7" x14ac:dyDescent="0.25">
      <c r="A211" s="49" t="s">
        <v>2630</v>
      </c>
      <c r="B211" s="119" t="s">
        <v>1072</v>
      </c>
      <c r="C211" s="469">
        <v>9.9168199999999995</v>
      </c>
      <c r="D211" s="356">
        <v>61</v>
      </c>
      <c r="E211" s="417"/>
      <c r="F211" s="419"/>
      <c r="G211" s="419"/>
    </row>
    <row r="212" spans="1:7" x14ac:dyDescent="0.25">
      <c r="A212" s="58"/>
      <c r="B212" s="139"/>
      <c r="C212" s="417"/>
      <c r="D212" s="417"/>
      <c r="E212" s="417"/>
      <c r="F212" s="419"/>
      <c r="G212" s="419"/>
    </row>
    <row r="213" spans="1:7" x14ac:dyDescent="0.25">
      <c r="A213" s="49"/>
      <c r="B213" s="119" t="s">
        <v>1073</v>
      </c>
      <c r="C213" s="417"/>
      <c r="D213" s="417"/>
      <c r="E213" s="417"/>
      <c r="F213" s="419"/>
      <c r="G213" s="419"/>
    </row>
    <row r="214" spans="1:7" x14ac:dyDescent="0.25">
      <c r="A214" s="49" t="s">
        <v>2631</v>
      </c>
      <c r="B214" s="119" t="s">
        <v>1075</v>
      </c>
      <c r="C214" s="409">
        <v>0.53089999999999993</v>
      </c>
      <c r="D214" s="432">
        <v>4</v>
      </c>
      <c r="E214" s="417"/>
      <c r="F214" s="357">
        <f t="shared" ref="F214:F237" si="1">IF($C$238=0,"",IF(C214="[for completion]","",IF(C214="","",C214/$C$238)))</f>
        <v>8.7762780428037035E-4</v>
      </c>
      <c r="G214" s="357">
        <f t="shared" ref="G214:G237" si="2">IF($D$238=0,"",IF(D214="[for completion]","",IF(D214="","",D214/$D$238)))</f>
        <v>6.5573770491803282E-2</v>
      </c>
    </row>
    <row r="215" spans="1:7" x14ac:dyDescent="0.25">
      <c r="A215" s="49" t="s">
        <v>2632</v>
      </c>
      <c r="B215" s="119" t="s">
        <v>1077</v>
      </c>
      <c r="C215" s="409">
        <v>4.9799300000000004</v>
      </c>
      <c r="D215" s="432">
        <v>7</v>
      </c>
      <c r="E215" s="417"/>
      <c r="F215" s="357">
        <f t="shared" si="1"/>
        <v>8.2322942764549729E-3</v>
      </c>
      <c r="G215" s="357">
        <f t="shared" si="2"/>
        <v>0.11475409836065574</v>
      </c>
    </row>
    <row r="216" spans="1:7" x14ac:dyDescent="0.25">
      <c r="A216" s="49" t="s">
        <v>2633</v>
      </c>
      <c r="B216" s="119" t="s">
        <v>1079</v>
      </c>
      <c r="C216" s="409">
        <v>104.56001000000001</v>
      </c>
      <c r="D216" s="432">
        <v>29</v>
      </c>
      <c r="E216" s="417"/>
      <c r="F216" s="357">
        <f t="shared" si="1"/>
        <v>0.17284756449770877</v>
      </c>
      <c r="G216" s="357">
        <f t="shared" si="2"/>
        <v>0.47540983606557374</v>
      </c>
    </row>
    <row r="217" spans="1:7" x14ac:dyDescent="0.25">
      <c r="A217" s="49" t="s">
        <v>2634</v>
      </c>
      <c r="B217" s="119" t="s">
        <v>1081</v>
      </c>
      <c r="C217" s="409">
        <v>494.8553</v>
      </c>
      <c r="D217" s="432">
        <v>21</v>
      </c>
      <c r="E217" s="417"/>
      <c r="F217" s="357">
        <f t="shared" si="1"/>
        <v>0.81804251342155587</v>
      </c>
      <c r="G217" s="357">
        <f t="shared" si="2"/>
        <v>0.34426229508196721</v>
      </c>
    </row>
    <row r="218" spans="1:7" x14ac:dyDescent="0.25">
      <c r="A218" s="49" t="s">
        <v>2635</v>
      </c>
      <c r="B218" s="119" t="s">
        <v>985</v>
      </c>
      <c r="C218" s="242" t="s">
        <v>299</v>
      </c>
      <c r="D218" s="122" t="s">
        <v>299</v>
      </c>
      <c r="E218" s="234"/>
      <c r="F218" s="246" t="str">
        <f t="shared" si="1"/>
        <v/>
      </c>
      <c r="G218" s="246" t="str">
        <f t="shared" si="2"/>
        <v/>
      </c>
    </row>
    <row r="219" spans="1:7" x14ac:dyDescent="0.25">
      <c r="A219" s="49" t="s">
        <v>2636</v>
      </c>
      <c r="B219" s="119" t="s">
        <v>985</v>
      </c>
      <c r="C219" s="242" t="s">
        <v>299</v>
      </c>
      <c r="D219" s="122" t="s">
        <v>299</v>
      </c>
      <c r="E219" s="234"/>
      <c r="F219" s="246" t="str">
        <f t="shared" si="1"/>
        <v/>
      </c>
      <c r="G219" s="246" t="str">
        <f t="shared" si="2"/>
        <v/>
      </c>
    </row>
    <row r="220" spans="1:7" x14ac:dyDescent="0.25">
      <c r="A220" s="49" t="s">
        <v>2637</v>
      </c>
      <c r="B220" s="119" t="s">
        <v>985</v>
      </c>
      <c r="C220" s="242" t="s">
        <v>299</v>
      </c>
      <c r="D220" s="122" t="s">
        <v>299</v>
      </c>
      <c r="E220" s="234"/>
      <c r="F220" s="246" t="str">
        <f t="shared" si="1"/>
        <v/>
      </c>
      <c r="G220" s="246" t="str">
        <f t="shared" si="2"/>
        <v/>
      </c>
    </row>
    <row r="221" spans="1:7" x14ac:dyDescent="0.25">
      <c r="A221" s="49" t="s">
        <v>2638</v>
      </c>
      <c r="B221" s="119" t="s">
        <v>985</v>
      </c>
      <c r="C221" s="242" t="s">
        <v>299</v>
      </c>
      <c r="D221" s="122" t="s">
        <v>299</v>
      </c>
      <c r="E221" s="234"/>
      <c r="F221" s="246" t="str">
        <f t="shared" si="1"/>
        <v/>
      </c>
      <c r="G221" s="246" t="str">
        <f t="shared" si="2"/>
        <v/>
      </c>
    </row>
    <row r="222" spans="1:7" x14ac:dyDescent="0.25">
      <c r="A222" s="49" t="s">
        <v>2639</v>
      </c>
      <c r="B222" s="119" t="s">
        <v>985</v>
      </c>
      <c r="C222" s="242" t="s">
        <v>299</v>
      </c>
      <c r="D222" s="122" t="s">
        <v>299</v>
      </c>
      <c r="E222" s="234"/>
      <c r="F222" s="246" t="str">
        <f t="shared" si="1"/>
        <v/>
      </c>
      <c r="G222" s="246" t="str">
        <f t="shared" si="2"/>
        <v/>
      </c>
    </row>
    <row r="223" spans="1:7" x14ac:dyDescent="0.25">
      <c r="A223" s="49" t="s">
        <v>2640</v>
      </c>
      <c r="B223" s="119" t="s">
        <v>985</v>
      </c>
      <c r="C223" s="242" t="s">
        <v>299</v>
      </c>
      <c r="D223" s="122" t="s">
        <v>299</v>
      </c>
      <c r="E223" s="119"/>
      <c r="F223" s="246" t="str">
        <f t="shared" si="1"/>
        <v/>
      </c>
      <c r="G223" s="246" t="str">
        <f t="shared" si="2"/>
        <v/>
      </c>
    </row>
    <row r="224" spans="1:7" x14ac:dyDescent="0.25">
      <c r="A224" s="49" t="s">
        <v>2641</v>
      </c>
      <c r="B224" s="119" t="s">
        <v>985</v>
      </c>
      <c r="C224" s="242" t="s">
        <v>299</v>
      </c>
      <c r="D224" s="122" t="s">
        <v>299</v>
      </c>
      <c r="E224" s="119"/>
      <c r="F224" s="246" t="str">
        <f t="shared" si="1"/>
        <v/>
      </c>
      <c r="G224" s="246" t="str">
        <f t="shared" si="2"/>
        <v/>
      </c>
    </row>
    <row r="225" spans="1:7" x14ac:dyDescent="0.25">
      <c r="A225" s="49" t="s">
        <v>2642</v>
      </c>
      <c r="B225" s="119" t="s">
        <v>985</v>
      </c>
      <c r="C225" s="242" t="s">
        <v>299</v>
      </c>
      <c r="D225" s="122" t="s">
        <v>299</v>
      </c>
      <c r="E225" s="119"/>
      <c r="F225" s="246" t="str">
        <f t="shared" si="1"/>
        <v/>
      </c>
      <c r="G225" s="246" t="str">
        <f t="shared" si="2"/>
        <v/>
      </c>
    </row>
    <row r="226" spans="1:7" x14ac:dyDescent="0.25">
      <c r="A226" s="49" t="s">
        <v>2643</v>
      </c>
      <c r="B226" s="119" t="s">
        <v>985</v>
      </c>
      <c r="C226" s="242" t="s">
        <v>299</v>
      </c>
      <c r="D226" s="122" t="s">
        <v>299</v>
      </c>
      <c r="E226" s="119"/>
      <c r="F226" s="246" t="str">
        <f t="shared" si="1"/>
        <v/>
      </c>
      <c r="G226" s="246" t="str">
        <f t="shared" si="2"/>
        <v/>
      </c>
    </row>
    <row r="227" spans="1:7" x14ac:dyDescent="0.25">
      <c r="A227" s="49" t="s">
        <v>2644</v>
      </c>
      <c r="B227" s="119" t="s">
        <v>985</v>
      </c>
      <c r="C227" s="242" t="s">
        <v>299</v>
      </c>
      <c r="D227" s="122" t="s">
        <v>299</v>
      </c>
      <c r="E227" s="119"/>
      <c r="F227" s="246" t="str">
        <f t="shared" si="1"/>
        <v/>
      </c>
      <c r="G227" s="246" t="str">
        <f t="shared" si="2"/>
        <v/>
      </c>
    </row>
    <row r="228" spans="1:7" x14ac:dyDescent="0.25">
      <c r="A228" s="49" t="s">
        <v>2645</v>
      </c>
      <c r="B228" s="119" t="s">
        <v>985</v>
      </c>
      <c r="C228" s="242" t="s">
        <v>299</v>
      </c>
      <c r="D228" s="122" t="s">
        <v>299</v>
      </c>
      <c r="E228" s="119"/>
      <c r="F228" s="246" t="str">
        <f t="shared" si="1"/>
        <v/>
      </c>
      <c r="G228" s="246" t="str">
        <f t="shared" si="2"/>
        <v/>
      </c>
    </row>
    <row r="229" spans="1:7" x14ac:dyDescent="0.25">
      <c r="A229" s="49" t="s">
        <v>2646</v>
      </c>
      <c r="B229" s="119" t="s">
        <v>985</v>
      </c>
      <c r="C229" s="242" t="s">
        <v>299</v>
      </c>
      <c r="D229" s="122" t="s">
        <v>299</v>
      </c>
      <c r="E229" s="218"/>
      <c r="F229" s="246" t="str">
        <f t="shared" si="1"/>
        <v/>
      </c>
      <c r="G229" s="246" t="str">
        <f t="shared" si="2"/>
        <v/>
      </c>
    </row>
    <row r="230" spans="1:7" x14ac:dyDescent="0.25">
      <c r="A230" s="49" t="s">
        <v>2647</v>
      </c>
      <c r="B230" s="119" t="s">
        <v>985</v>
      </c>
      <c r="C230" s="242" t="s">
        <v>299</v>
      </c>
      <c r="D230" s="122" t="s">
        <v>299</v>
      </c>
      <c r="E230" s="244"/>
      <c r="F230" s="246" t="str">
        <f t="shared" si="1"/>
        <v/>
      </c>
      <c r="G230" s="246" t="str">
        <f t="shared" si="2"/>
        <v/>
      </c>
    </row>
    <row r="231" spans="1:7" x14ac:dyDescent="0.25">
      <c r="A231" s="49" t="s">
        <v>2648</v>
      </c>
      <c r="B231" s="119" t="s">
        <v>985</v>
      </c>
      <c r="C231" s="242" t="s">
        <v>299</v>
      </c>
      <c r="D231" s="122" t="s">
        <v>299</v>
      </c>
      <c r="E231" s="244"/>
      <c r="F231" s="246" t="str">
        <f t="shared" si="1"/>
        <v/>
      </c>
      <c r="G231" s="246" t="str">
        <f t="shared" si="2"/>
        <v/>
      </c>
    </row>
    <row r="232" spans="1:7" x14ac:dyDescent="0.25">
      <c r="A232" s="49" t="s">
        <v>2649</v>
      </c>
      <c r="B232" s="119" t="s">
        <v>985</v>
      </c>
      <c r="C232" s="242" t="s">
        <v>299</v>
      </c>
      <c r="D232" s="122" t="s">
        <v>299</v>
      </c>
      <c r="E232" s="244"/>
      <c r="F232" s="246" t="str">
        <f t="shared" si="1"/>
        <v/>
      </c>
      <c r="G232" s="246" t="str">
        <f t="shared" si="2"/>
        <v/>
      </c>
    </row>
    <row r="233" spans="1:7" x14ac:dyDescent="0.25">
      <c r="A233" s="49" t="s">
        <v>2650</v>
      </c>
      <c r="B233" s="119" t="s">
        <v>985</v>
      </c>
      <c r="C233" s="242" t="s">
        <v>299</v>
      </c>
      <c r="D233" s="122" t="s">
        <v>299</v>
      </c>
      <c r="E233" s="244"/>
      <c r="F233" s="246" t="str">
        <f t="shared" si="1"/>
        <v/>
      </c>
      <c r="G233" s="246" t="str">
        <f t="shared" si="2"/>
        <v/>
      </c>
    </row>
    <row r="234" spans="1:7" x14ac:dyDescent="0.25">
      <c r="A234" s="49" t="s">
        <v>2651</v>
      </c>
      <c r="B234" s="119" t="s">
        <v>985</v>
      </c>
      <c r="C234" s="242" t="s">
        <v>299</v>
      </c>
      <c r="D234" s="122" t="s">
        <v>299</v>
      </c>
      <c r="E234" s="244"/>
      <c r="F234" s="246" t="str">
        <f t="shared" si="1"/>
        <v/>
      </c>
      <c r="G234" s="246" t="str">
        <f t="shared" si="2"/>
        <v/>
      </c>
    </row>
    <row r="235" spans="1:7" x14ac:dyDescent="0.25">
      <c r="A235" s="49" t="s">
        <v>2652</v>
      </c>
      <c r="B235" s="119" t="s">
        <v>985</v>
      </c>
      <c r="C235" s="242" t="s">
        <v>299</v>
      </c>
      <c r="D235" s="122" t="s">
        <v>299</v>
      </c>
      <c r="E235" s="244"/>
      <c r="F235" s="246" t="str">
        <f t="shared" si="1"/>
        <v/>
      </c>
      <c r="G235" s="246" t="str">
        <f t="shared" si="2"/>
        <v/>
      </c>
    </row>
    <row r="236" spans="1:7" x14ac:dyDescent="0.25">
      <c r="A236" s="49" t="s">
        <v>2653</v>
      </c>
      <c r="B236" s="119" t="s">
        <v>985</v>
      </c>
      <c r="C236" s="242" t="s">
        <v>299</v>
      </c>
      <c r="D236" s="122" t="s">
        <v>299</v>
      </c>
      <c r="E236" s="244"/>
      <c r="F236" s="246" t="str">
        <f t="shared" si="1"/>
        <v/>
      </c>
      <c r="G236" s="246" t="str">
        <f t="shared" si="2"/>
        <v/>
      </c>
    </row>
    <row r="237" spans="1:7" x14ac:dyDescent="0.25">
      <c r="A237" s="49" t="s">
        <v>2654</v>
      </c>
      <c r="B237" s="119" t="s">
        <v>985</v>
      </c>
      <c r="C237" s="242" t="s">
        <v>299</v>
      </c>
      <c r="D237" s="122" t="s">
        <v>299</v>
      </c>
      <c r="E237" s="244"/>
      <c r="F237" s="246" t="str">
        <f t="shared" si="1"/>
        <v/>
      </c>
      <c r="G237" s="246" t="str">
        <f t="shared" si="2"/>
        <v/>
      </c>
    </row>
    <row r="238" spans="1:7" x14ac:dyDescent="0.25">
      <c r="A238" s="49" t="s">
        <v>2655</v>
      </c>
      <c r="B238" s="248" t="s">
        <v>372</v>
      </c>
      <c r="C238" s="414">
        <f>SUM(C214:C237)</f>
        <v>604.92614000000003</v>
      </c>
      <c r="D238" s="413">
        <f>SUM(D214:D237)</f>
        <v>61</v>
      </c>
      <c r="E238" s="411"/>
      <c r="F238" s="415">
        <f>SUM(F214:F237)</f>
        <v>1</v>
      </c>
      <c r="G238" s="415">
        <f>SUM(G214:G237)</f>
        <v>1</v>
      </c>
    </row>
    <row r="239" spans="1:7" x14ac:dyDescent="0.25">
      <c r="A239" s="62"/>
      <c r="B239" s="238" t="s">
        <v>1103</v>
      </c>
      <c r="C239" s="238" t="s">
        <v>1067</v>
      </c>
      <c r="D239" s="238" t="s">
        <v>1068</v>
      </c>
      <c r="E239" s="238"/>
      <c r="F239" s="238" t="s">
        <v>855</v>
      </c>
      <c r="G239" s="238" t="s">
        <v>1070</v>
      </c>
    </row>
    <row r="240" spans="1:7" x14ac:dyDescent="0.25">
      <c r="A240" s="49" t="s">
        <v>2656</v>
      </c>
      <c r="B240" s="218" t="s">
        <v>1105</v>
      </c>
      <c r="C240" s="410">
        <v>0.499</v>
      </c>
      <c r="D240" s="356"/>
      <c r="E240" s="356"/>
      <c r="F240" s="358"/>
      <c r="G240" s="268"/>
    </row>
    <row r="241" spans="1:7" x14ac:dyDescent="0.25">
      <c r="A241" s="49"/>
      <c r="B241" s="218"/>
      <c r="C241" s="356"/>
      <c r="D241" s="356"/>
      <c r="E241" s="356"/>
      <c r="F241" s="358"/>
      <c r="G241" s="268"/>
    </row>
    <row r="242" spans="1:7" x14ac:dyDescent="0.25">
      <c r="A242" s="49"/>
      <c r="B242" s="119" t="s">
        <v>1106</v>
      </c>
      <c r="C242" s="356"/>
      <c r="D242" s="356"/>
      <c r="E242" s="356"/>
      <c r="F242" s="358"/>
      <c r="G242" s="268"/>
    </row>
    <row r="243" spans="1:7" x14ac:dyDescent="0.25">
      <c r="A243" s="49" t="s">
        <v>2657</v>
      </c>
      <c r="B243" s="218" t="s">
        <v>1108</v>
      </c>
      <c r="C243" s="409">
        <v>70.425710000000009</v>
      </c>
      <c r="D243" s="432" t="s">
        <v>299</v>
      </c>
      <c r="E243" s="356"/>
      <c r="F243" s="357">
        <f t="shared" ref="F243:F250" si="3">IF($C$251=0,"",IF(C243="[for completion]","",IF(C243="","",C243/$C$251)))</f>
        <v>0.11642034321048943</v>
      </c>
      <c r="G243" s="246" t="str">
        <f t="shared" ref="G243:G250" si="4">IF($D$251=0,"",IF(D243="[for completion]","",IF(D243="","",D243/$D$251)))</f>
        <v/>
      </c>
    </row>
    <row r="244" spans="1:7" x14ac:dyDescent="0.25">
      <c r="A244" s="49" t="s">
        <v>2658</v>
      </c>
      <c r="B244" s="218" t="s">
        <v>1110</v>
      </c>
      <c r="C244" s="409">
        <v>4.85541</v>
      </c>
      <c r="D244" s="432" t="s">
        <v>299</v>
      </c>
      <c r="E244" s="356"/>
      <c r="F244" s="357">
        <f t="shared" si="3"/>
        <v>8.0264508320561107E-3</v>
      </c>
      <c r="G244" s="246" t="str">
        <f t="shared" si="4"/>
        <v/>
      </c>
    </row>
    <row r="245" spans="1:7" x14ac:dyDescent="0.25">
      <c r="A245" s="49" t="s">
        <v>2659</v>
      </c>
      <c r="B245" s="218" t="s">
        <v>1112</v>
      </c>
      <c r="C245" s="409">
        <v>529.64503000000002</v>
      </c>
      <c r="D245" s="432" t="s">
        <v>299</v>
      </c>
      <c r="E245" s="356"/>
      <c r="F245" s="357">
        <f t="shared" si="3"/>
        <v>0.87555320595745445</v>
      </c>
      <c r="G245" s="246" t="str">
        <f t="shared" si="4"/>
        <v/>
      </c>
    </row>
    <row r="246" spans="1:7" x14ac:dyDescent="0.25">
      <c r="A246" s="49" t="s">
        <v>2660</v>
      </c>
      <c r="B246" s="218" t="s">
        <v>1114</v>
      </c>
      <c r="C246" s="409" t="s">
        <v>299</v>
      </c>
      <c r="D246" s="432" t="s">
        <v>299</v>
      </c>
      <c r="E246" s="356"/>
      <c r="F246" s="357" t="str">
        <f t="shared" si="3"/>
        <v/>
      </c>
      <c r="G246" s="246" t="str">
        <f t="shared" si="4"/>
        <v/>
      </c>
    </row>
    <row r="247" spans="1:7" x14ac:dyDescent="0.25">
      <c r="A247" s="49" t="s">
        <v>2661</v>
      </c>
      <c r="B247" s="218" t="s">
        <v>1116</v>
      </c>
      <c r="C247" s="409" t="s">
        <v>299</v>
      </c>
      <c r="D247" s="432" t="s">
        <v>299</v>
      </c>
      <c r="E247" s="356"/>
      <c r="F247" s="357" t="str">
        <f t="shared" si="3"/>
        <v/>
      </c>
      <c r="G247" s="246" t="str">
        <f t="shared" si="4"/>
        <v/>
      </c>
    </row>
    <row r="248" spans="1:7" x14ac:dyDescent="0.25">
      <c r="A248" s="49" t="s">
        <v>2662</v>
      </c>
      <c r="B248" s="218" t="s">
        <v>1118</v>
      </c>
      <c r="C248" s="409" t="s">
        <v>299</v>
      </c>
      <c r="D248" s="432" t="s">
        <v>299</v>
      </c>
      <c r="E248" s="356"/>
      <c r="F248" s="357" t="str">
        <f t="shared" si="3"/>
        <v/>
      </c>
      <c r="G248" s="246" t="str">
        <f t="shared" si="4"/>
        <v/>
      </c>
    </row>
    <row r="249" spans="1:7" x14ac:dyDescent="0.25">
      <c r="A249" s="49" t="s">
        <v>2663</v>
      </c>
      <c r="B249" s="218" t="s">
        <v>1120</v>
      </c>
      <c r="C249" s="409" t="s">
        <v>299</v>
      </c>
      <c r="D249" s="432" t="s">
        <v>299</v>
      </c>
      <c r="E249" s="356"/>
      <c r="F249" s="357" t="str">
        <f t="shared" si="3"/>
        <v/>
      </c>
      <c r="G249" s="246" t="str">
        <f t="shared" si="4"/>
        <v/>
      </c>
    </row>
    <row r="250" spans="1:7" x14ac:dyDescent="0.25">
      <c r="A250" s="49" t="s">
        <v>2664</v>
      </c>
      <c r="B250" s="218" t="s">
        <v>1122</v>
      </c>
      <c r="C250" s="409" t="s">
        <v>299</v>
      </c>
      <c r="D250" s="432" t="s">
        <v>299</v>
      </c>
      <c r="E250" s="356"/>
      <c r="F250" s="357" t="str">
        <f t="shared" si="3"/>
        <v/>
      </c>
      <c r="G250" s="246" t="str">
        <f t="shared" si="4"/>
        <v/>
      </c>
    </row>
    <row r="251" spans="1:7" x14ac:dyDescent="0.25">
      <c r="A251" s="49" t="s">
        <v>2665</v>
      </c>
      <c r="B251" s="248" t="s">
        <v>372</v>
      </c>
      <c r="C251" s="409">
        <f>SUM(C243:C250)</f>
        <v>604.92615000000001</v>
      </c>
      <c r="D251" s="432">
        <f>SUM(D243:D250)</f>
        <v>0</v>
      </c>
      <c r="E251" s="356"/>
      <c r="F251" s="415">
        <f>SUM(F240:F250)</f>
        <v>1</v>
      </c>
      <c r="G251" s="250">
        <f>SUM(G240:G250)</f>
        <v>0</v>
      </c>
    </row>
    <row r="252" spans="1:7" x14ac:dyDescent="0.25">
      <c r="A252" s="49" t="s">
        <v>2666</v>
      </c>
      <c r="B252" s="120" t="s">
        <v>1125</v>
      </c>
      <c r="C252" s="242"/>
      <c r="D252" s="122"/>
      <c r="E252" s="218"/>
      <c r="F252" s="246"/>
      <c r="G252" s="246"/>
    </row>
    <row r="253" spans="1:7" x14ac:dyDescent="0.25">
      <c r="A253" s="49" t="s">
        <v>2667</v>
      </c>
      <c r="B253" s="120" t="s">
        <v>1127</v>
      </c>
      <c r="C253" s="242"/>
      <c r="D253" s="122"/>
      <c r="E253" s="218"/>
      <c r="F253" s="246"/>
      <c r="G253" s="246"/>
    </row>
    <row r="254" spans="1:7" x14ac:dyDescent="0.25">
      <c r="A254" s="49" t="s">
        <v>2668</v>
      </c>
      <c r="B254" s="120" t="s">
        <v>1129</v>
      </c>
      <c r="C254" s="242"/>
      <c r="D254" s="122"/>
      <c r="E254" s="218"/>
      <c r="F254" s="246"/>
      <c r="G254" s="246"/>
    </row>
    <row r="255" spans="1:7" x14ac:dyDescent="0.25">
      <c r="A255" s="49" t="s">
        <v>2669</v>
      </c>
      <c r="B255" s="120" t="s">
        <v>1131</v>
      </c>
      <c r="C255" s="242"/>
      <c r="D255" s="122"/>
      <c r="E255" s="218"/>
      <c r="F255" s="246"/>
      <c r="G255" s="246"/>
    </row>
    <row r="256" spans="1:7" x14ac:dyDescent="0.25">
      <c r="A256" s="49" t="s">
        <v>2670</v>
      </c>
      <c r="B256" s="120" t="s">
        <v>1133</v>
      </c>
      <c r="C256" s="242"/>
      <c r="D256" s="122"/>
      <c r="E256" s="218"/>
      <c r="F256" s="246"/>
      <c r="G256" s="246"/>
    </row>
    <row r="257" spans="1:7" x14ac:dyDescent="0.25">
      <c r="A257" s="49" t="s">
        <v>2671</v>
      </c>
      <c r="B257" s="120" t="s">
        <v>1135</v>
      </c>
      <c r="C257" s="242"/>
      <c r="D257" s="122"/>
      <c r="E257" s="218"/>
      <c r="F257" s="246"/>
      <c r="G257" s="246"/>
    </row>
    <row r="258" spans="1:7" x14ac:dyDescent="0.25">
      <c r="A258" s="49" t="s">
        <v>2672</v>
      </c>
      <c r="B258" s="120"/>
      <c r="C258" s="218"/>
      <c r="D258" s="218"/>
      <c r="E258" s="218"/>
      <c r="F258" s="246"/>
      <c r="G258" s="246"/>
    </row>
    <row r="259" spans="1:7" x14ac:dyDescent="0.25">
      <c r="A259" s="49" t="s">
        <v>2673</v>
      </c>
      <c r="B259" s="120"/>
      <c r="C259" s="218"/>
      <c r="D259" s="218"/>
      <c r="E259" s="218"/>
      <c r="F259" s="246"/>
      <c r="G259" s="246"/>
    </row>
    <row r="260" spans="1:7" x14ac:dyDescent="0.25">
      <c r="A260" s="49" t="s">
        <v>2674</v>
      </c>
      <c r="B260" s="120"/>
      <c r="C260" s="218"/>
      <c r="D260" s="218"/>
      <c r="E260" s="218"/>
      <c r="F260" s="246"/>
      <c r="G260" s="246"/>
    </row>
    <row r="261" spans="1:7" x14ac:dyDescent="0.25">
      <c r="A261" s="62"/>
      <c r="B261" s="238" t="s">
        <v>1139</v>
      </c>
      <c r="C261" s="238" t="s">
        <v>1067</v>
      </c>
      <c r="D261" s="238" t="s">
        <v>1068</v>
      </c>
      <c r="E261" s="238"/>
      <c r="F261" s="238" t="s">
        <v>855</v>
      </c>
      <c r="G261" s="238" t="s">
        <v>1070</v>
      </c>
    </row>
    <row r="262" spans="1:7" x14ac:dyDescent="0.25">
      <c r="A262" s="49" t="s">
        <v>2675</v>
      </c>
      <c r="B262" s="218" t="s">
        <v>1105</v>
      </c>
      <c r="C262" s="410" t="s">
        <v>2140</v>
      </c>
      <c r="D262" s="356"/>
      <c r="E262" s="218"/>
      <c r="F262" s="268"/>
      <c r="G262" s="268"/>
    </row>
    <row r="263" spans="1:7" x14ac:dyDescent="0.25">
      <c r="A263" s="49"/>
      <c r="B263" s="218"/>
      <c r="C263" s="356"/>
      <c r="D263" s="356"/>
      <c r="E263" s="218"/>
      <c r="F263" s="268"/>
      <c r="G263" s="268"/>
    </row>
    <row r="264" spans="1:7" x14ac:dyDescent="0.25">
      <c r="A264" s="49"/>
      <c r="B264" s="119" t="s">
        <v>1106</v>
      </c>
      <c r="C264" s="356"/>
      <c r="D264" s="356"/>
      <c r="E264" s="218"/>
      <c r="F264" s="268"/>
      <c r="G264" s="268"/>
    </row>
    <row r="265" spans="1:7" x14ac:dyDescent="0.25">
      <c r="A265" s="49" t="s">
        <v>2676</v>
      </c>
      <c r="B265" s="218" t="s">
        <v>1108</v>
      </c>
      <c r="C265" s="410" t="s">
        <v>2140</v>
      </c>
      <c r="D265" s="410" t="s">
        <v>2140</v>
      </c>
      <c r="E265" s="218"/>
      <c r="F265" s="246" t="str">
        <f t="shared" ref="F265:F272" si="5">IF($C$273=0,"",IF(C265="[for completion]","",IF(C265="","",C265/$C$273)))</f>
        <v/>
      </c>
      <c r="G265" s="246" t="str">
        <f t="shared" ref="G265:G272" si="6">IF($D$273=0,"",IF(D265="[for completion]","",IF(D265="","",D265/$D$273)))</f>
        <v/>
      </c>
    </row>
    <row r="266" spans="1:7" x14ac:dyDescent="0.25">
      <c r="A266" s="49" t="s">
        <v>2677</v>
      </c>
      <c r="B266" s="218" t="s">
        <v>1110</v>
      </c>
      <c r="C266" s="410" t="s">
        <v>2140</v>
      </c>
      <c r="D266" s="410" t="s">
        <v>2140</v>
      </c>
      <c r="E266" s="218"/>
      <c r="F266" s="246" t="str">
        <f t="shared" si="5"/>
        <v/>
      </c>
      <c r="G266" s="246" t="str">
        <f t="shared" si="6"/>
        <v/>
      </c>
    </row>
    <row r="267" spans="1:7" x14ac:dyDescent="0.25">
      <c r="A267" s="49" t="s">
        <v>2678</v>
      </c>
      <c r="B267" s="218" t="s">
        <v>1112</v>
      </c>
      <c r="C267" s="410" t="s">
        <v>2140</v>
      </c>
      <c r="D267" s="410" t="s">
        <v>2140</v>
      </c>
      <c r="E267" s="218"/>
      <c r="F267" s="246" t="str">
        <f t="shared" si="5"/>
        <v/>
      </c>
      <c r="G267" s="246" t="str">
        <f t="shared" si="6"/>
        <v/>
      </c>
    </row>
    <row r="268" spans="1:7" x14ac:dyDescent="0.25">
      <c r="A268" s="49" t="s">
        <v>2679</v>
      </c>
      <c r="B268" s="218" t="s">
        <v>1114</v>
      </c>
      <c r="C268" s="410" t="s">
        <v>2140</v>
      </c>
      <c r="D268" s="410" t="s">
        <v>2140</v>
      </c>
      <c r="E268" s="218"/>
      <c r="F268" s="246" t="str">
        <f t="shared" si="5"/>
        <v/>
      </c>
      <c r="G268" s="246" t="str">
        <f t="shared" si="6"/>
        <v/>
      </c>
    </row>
    <row r="269" spans="1:7" x14ac:dyDescent="0.25">
      <c r="A269" s="49" t="s">
        <v>2680</v>
      </c>
      <c r="B269" s="218" t="s">
        <v>1116</v>
      </c>
      <c r="C269" s="410" t="s">
        <v>2140</v>
      </c>
      <c r="D269" s="410" t="s">
        <v>2140</v>
      </c>
      <c r="E269" s="218"/>
      <c r="F269" s="246" t="str">
        <f t="shared" si="5"/>
        <v/>
      </c>
      <c r="G269" s="246" t="str">
        <f t="shared" si="6"/>
        <v/>
      </c>
    </row>
    <row r="270" spans="1:7" x14ac:dyDescent="0.25">
      <c r="A270" s="49" t="s">
        <v>2681</v>
      </c>
      <c r="B270" s="218" t="s">
        <v>1118</v>
      </c>
      <c r="C270" s="410" t="s">
        <v>2140</v>
      </c>
      <c r="D270" s="410" t="s">
        <v>2140</v>
      </c>
      <c r="E270" s="218"/>
      <c r="F270" s="246" t="str">
        <f t="shared" si="5"/>
        <v/>
      </c>
      <c r="G270" s="246" t="str">
        <f t="shared" si="6"/>
        <v/>
      </c>
    </row>
    <row r="271" spans="1:7" x14ac:dyDescent="0.25">
      <c r="A271" s="49" t="s">
        <v>2682</v>
      </c>
      <c r="B271" s="218" t="s">
        <v>1120</v>
      </c>
      <c r="C271" s="410" t="s">
        <v>2140</v>
      </c>
      <c r="D271" s="410" t="s">
        <v>2140</v>
      </c>
      <c r="E271" s="218"/>
      <c r="F271" s="246" t="str">
        <f t="shared" si="5"/>
        <v/>
      </c>
      <c r="G271" s="246" t="str">
        <f t="shared" si="6"/>
        <v/>
      </c>
    </row>
    <row r="272" spans="1:7" x14ac:dyDescent="0.25">
      <c r="A272" s="49" t="s">
        <v>2683</v>
      </c>
      <c r="B272" s="218" t="s">
        <v>1122</v>
      </c>
      <c r="C272" s="410" t="s">
        <v>2140</v>
      </c>
      <c r="D272" s="410" t="s">
        <v>2140</v>
      </c>
      <c r="E272" s="218"/>
      <c r="F272" s="246" t="str">
        <f t="shared" si="5"/>
        <v/>
      </c>
      <c r="G272" s="246" t="str">
        <f t="shared" si="6"/>
        <v/>
      </c>
    </row>
    <row r="273" spans="1:7" x14ac:dyDescent="0.25">
      <c r="A273" s="49" t="s">
        <v>2684</v>
      </c>
      <c r="B273" s="248" t="s">
        <v>372</v>
      </c>
      <c r="C273" s="242">
        <f>SUM(C265:C272)</f>
        <v>0</v>
      </c>
      <c r="D273" s="122">
        <f>SUM(D265:D272)</f>
        <v>0</v>
      </c>
      <c r="E273" s="218"/>
      <c r="F273" s="250">
        <f>SUM(F265:F272)</f>
        <v>0</v>
      </c>
      <c r="G273" s="250">
        <f>SUM(G265:G272)</f>
        <v>0</v>
      </c>
    </row>
    <row r="274" spans="1:7" x14ac:dyDescent="0.25">
      <c r="A274" s="49" t="s">
        <v>2685</v>
      </c>
      <c r="B274" s="120" t="s">
        <v>1125</v>
      </c>
      <c r="C274" s="242"/>
      <c r="D274" s="122"/>
      <c r="E274" s="218"/>
      <c r="F274" s="246"/>
      <c r="G274" s="246"/>
    </row>
    <row r="275" spans="1:7" x14ac:dyDescent="0.25">
      <c r="A275" s="49" t="s">
        <v>2686</v>
      </c>
      <c r="B275" s="120" t="s">
        <v>1127</v>
      </c>
      <c r="C275" s="242"/>
      <c r="D275" s="122"/>
      <c r="E275" s="218"/>
      <c r="F275" s="246"/>
      <c r="G275" s="246"/>
    </row>
    <row r="276" spans="1:7" x14ac:dyDescent="0.25">
      <c r="A276" s="49" t="s">
        <v>2687</v>
      </c>
      <c r="B276" s="120" t="s">
        <v>1129</v>
      </c>
      <c r="C276" s="242"/>
      <c r="D276" s="122"/>
      <c r="E276" s="218"/>
      <c r="F276" s="246"/>
      <c r="G276" s="246"/>
    </row>
    <row r="277" spans="1:7" x14ac:dyDescent="0.25">
      <c r="A277" s="49" t="s">
        <v>2688</v>
      </c>
      <c r="B277" s="120" t="s">
        <v>1131</v>
      </c>
      <c r="C277" s="242"/>
      <c r="D277" s="122"/>
      <c r="E277" s="218"/>
      <c r="F277" s="246"/>
      <c r="G277" s="246"/>
    </row>
    <row r="278" spans="1:7" x14ac:dyDescent="0.25">
      <c r="A278" s="49" t="s">
        <v>2689</v>
      </c>
      <c r="B278" s="120" t="s">
        <v>1133</v>
      </c>
      <c r="C278" s="242"/>
      <c r="D278" s="122"/>
      <c r="E278" s="218"/>
      <c r="F278" s="246"/>
      <c r="G278" s="246"/>
    </row>
    <row r="279" spans="1:7" x14ac:dyDescent="0.25">
      <c r="A279" s="49" t="s">
        <v>2690</v>
      </c>
      <c r="B279" s="120" t="s">
        <v>1135</v>
      </c>
      <c r="C279" s="242"/>
      <c r="D279" s="122"/>
      <c r="E279" s="218"/>
      <c r="F279" s="246"/>
      <c r="G279" s="246"/>
    </row>
    <row r="280" spans="1:7" x14ac:dyDescent="0.25">
      <c r="A280" s="49" t="s">
        <v>2691</v>
      </c>
      <c r="B280" s="120"/>
      <c r="C280" s="218"/>
      <c r="D280" s="218"/>
      <c r="E280" s="218"/>
      <c r="F280" s="247"/>
      <c r="G280" s="247"/>
    </row>
    <row r="281" spans="1:7" x14ac:dyDescent="0.25">
      <c r="A281" s="49" t="s">
        <v>2692</v>
      </c>
      <c r="B281" s="120"/>
      <c r="C281" s="218"/>
      <c r="D281" s="218"/>
      <c r="E281" s="218"/>
      <c r="F281" s="247"/>
      <c r="G281" s="247"/>
    </row>
    <row r="282" spans="1:7" x14ac:dyDescent="0.25">
      <c r="A282" s="49" t="s">
        <v>2693</v>
      </c>
      <c r="B282" s="120"/>
      <c r="C282" s="218"/>
      <c r="D282" s="218"/>
      <c r="E282" s="218"/>
      <c r="F282" s="247"/>
      <c r="G282" s="247"/>
    </row>
    <row r="283" spans="1:7" x14ac:dyDescent="0.25">
      <c r="A283" s="62"/>
      <c r="B283" s="238" t="s">
        <v>1159</v>
      </c>
      <c r="C283" s="238" t="s">
        <v>855</v>
      </c>
      <c r="D283" s="238"/>
      <c r="E283" s="238"/>
      <c r="F283" s="238"/>
      <c r="G283" s="238"/>
    </row>
    <row r="284" spans="1:7" x14ac:dyDescent="0.25">
      <c r="A284" s="49" t="s">
        <v>2694</v>
      </c>
      <c r="B284" s="218" t="s">
        <v>1161</v>
      </c>
      <c r="C284" s="243" t="s">
        <v>299</v>
      </c>
      <c r="D284" s="218"/>
      <c r="E284" s="244"/>
      <c r="F284" s="244"/>
      <c r="G284" s="244"/>
    </row>
    <row r="285" spans="1:7" x14ac:dyDescent="0.25">
      <c r="A285" s="49" t="s">
        <v>2695</v>
      </c>
      <c r="B285" s="218" t="s">
        <v>1163</v>
      </c>
      <c r="C285" s="243" t="s">
        <v>299</v>
      </c>
      <c r="D285" s="218"/>
      <c r="E285" s="244"/>
      <c r="F285" s="244"/>
      <c r="G285" s="136"/>
    </row>
    <row r="286" spans="1:7" x14ac:dyDescent="0.25">
      <c r="A286" s="49" t="s">
        <v>2696</v>
      </c>
      <c r="B286" s="218" t="s">
        <v>1165</v>
      </c>
      <c r="C286" s="410">
        <v>1</v>
      </c>
      <c r="D286" s="218"/>
      <c r="E286" s="244"/>
      <c r="F286" s="244"/>
      <c r="G286" s="136"/>
    </row>
    <row r="287" spans="1:7" x14ac:dyDescent="0.25">
      <c r="A287" s="49" t="s">
        <v>2697</v>
      </c>
      <c r="B287" s="218" t="s">
        <v>2698</v>
      </c>
      <c r="C287" s="243" t="s">
        <v>299</v>
      </c>
      <c r="D287" s="218"/>
      <c r="E287" s="244"/>
      <c r="F287" s="244"/>
      <c r="G287" s="136"/>
    </row>
    <row r="288" spans="1:7" x14ac:dyDescent="0.25">
      <c r="A288" s="49" t="s">
        <v>2699</v>
      </c>
      <c r="B288" s="119" t="s">
        <v>1169</v>
      </c>
      <c r="C288" s="243" t="s">
        <v>299</v>
      </c>
      <c r="D288" s="234"/>
      <c r="E288" s="234"/>
      <c r="F288" s="255"/>
      <c r="G288" s="255"/>
    </row>
    <row r="289" spans="1:7" x14ac:dyDescent="0.25">
      <c r="A289" s="49" t="s">
        <v>2700</v>
      </c>
      <c r="B289" s="218" t="s">
        <v>370</v>
      </c>
      <c r="C289" s="243" t="s">
        <v>299</v>
      </c>
      <c r="D289" s="218"/>
      <c r="E289" s="244"/>
      <c r="F289" s="244"/>
      <c r="G289" s="136"/>
    </row>
    <row r="290" spans="1:7" x14ac:dyDescent="0.25">
      <c r="A290" s="49" t="s">
        <v>2701</v>
      </c>
      <c r="B290" s="120" t="s">
        <v>1172</v>
      </c>
      <c r="C290" s="275"/>
      <c r="D290" s="218"/>
      <c r="E290" s="244"/>
      <c r="F290" s="244"/>
      <c r="G290" s="136"/>
    </row>
    <row r="291" spans="1:7" x14ac:dyDescent="0.25">
      <c r="A291" s="49" t="s">
        <v>2702</v>
      </c>
      <c r="B291" s="120" t="s">
        <v>1174</v>
      </c>
      <c r="C291" s="243"/>
      <c r="D291" s="218"/>
      <c r="E291" s="244"/>
      <c r="F291" s="244"/>
      <c r="G291" s="136"/>
    </row>
    <row r="292" spans="1:7" x14ac:dyDescent="0.25">
      <c r="A292" s="49" t="s">
        <v>2703</v>
      </c>
      <c r="B292" s="120" t="s">
        <v>1176</v>
      </c>
      <c r="C292" s="243"/>
      <c r="D292" s="218"/>
      <c r="E292" s="244"/>
      <c r="F292" s="244"/>
      <c r="G292" s="136"/>
    </row>
    <row r="293" spans="1:7" x14ac:dyDescent="0.25">
      <c r="A293" s="49" t="s">
        <v>2704</v>
      </c>
      <c r="B293" s="120" t="s">
        <v>1178</v>
      </c>
      <c r="C293" s="243"/>
      <c r="D293" s="218"/>
      <c r="E293" s="244"/>
      <c r="F293" s="244"/>
      <c r="G293" s="136"/>
    </row>
    <row r="294" spans="1:7" x14ac:dyDescent="0.25">
      <c r="A294" s="49" t="s">
        <v>2705</v>
      </c>
      <c r="B294" s="120" t="s">
        <v>374</v>
      </c>
      <c r="C294" s="243"/>
      <c r="D294" s="218"/>
      <c r="E294" s="244"/>
      <c r="F294" s="244"/>
      <c r="G294" s="136"/>
    </row>
    <row r="295" spans="1:7" x14ac:dyDescent="0.25">
      <c r="A295" s="49" t="s">
        <v>2706</v>
      </c>
      <c r="B295" s="120" t="s">
        <v>374</v>
      </c>
      <c r="C295" s="243"/>
      <c r="D295" s="218"/>
      <c r="E295" s="244"/>
      <c r="F295" s="244"/>
      <c r="G295" s="136"/>
    </row>
    <row r="296" spans="1:7" x14ac:dyDescent="0.25">
      <c r="A296" s="49" t="s">
        <v>2707</v>
      </c>
      <c r="B296" s="120" t="s">
        <v>374</v>
      </c>
      <c r="C296" s="243"/>
      <c r="D296" s="218"/>
      <c r="E296" s="244"/>
      <c r="F296" s="244"/>
      <c r="G296" s="136"/>
    </row>
    <row r="297" spans="1:7" x14ac:dyDescent="0.25">
      <c r="A297" s="49" t="s">
        <v>2708</v>
      </c>
      <c r="B297" s="120" t="s">
        <v>374</v>
      </c>
      <c r="C297" s="243"/>
      <c r="D297" s="218"/>
      <c r="E297" s="244"/>
      <c r="F297" s="244"/>
      <c r="G297" s="136"/>
    </row>
    <row r="298" spans="1:7" x14ac:dyDescent="0.25">
      <c r="A298" s="49" t="s">
        <v>2709</v>
      </c>
      <c r="B298" s="120" t="s">
        <v>374</v>
      </c>
      <c r="C298" s="243"/>
      <c r="D298" s="218"/>
      <c r="E298" s="244"/>
      <c r="F298" s="244"/>
      <c r="G298" s="136"/>
    </row>
    <row r="299" spans="1:7" x14ac:dyDescent="0.25">
      <c r="A299" s="49" t="s">
        <v>2710</v>
      </c>
      <c r="B299" s="120" t="s">
        <v>374</v>
      </c>
      <c r="C299" s="243"/>
      <c r="D299" s="218"/>
      <c r="E299" s="244"/>
      <c r="F299" s="244"/>
      <c r="G299" s="136"/>
    </row>
    <row r="300" spans="1:7" x14ac:dyDescent="0.25">
      <c r="A300" s="62"/>
      <c r="B300" s="238" t="s">
        <v>1185</v>
      </c>
      <c r="C300" s="238" t="s">
        <v>855</v>
      </c>
      <c r="D300" s="238"/>
      <c r="E300" s="238"/>
      <c r="F300" s="238"/>
      <c r="G300" s="238"/>
    </row>
    <row r="301" spans="1:7" x14ac:dyDescent="0.25">
      <c r="A301" s="49" t="s">
        <v>2711</v>
      </c>
      <c r="B301" s="218" t="s">
        <v>1187</v>
      </c>
      <c r="C301" s="410" t="s">
        <v>2146</v>
      </c>
      <c r="D301" s="218"/>
      <c r="E301" s="136"/>
      <c r="F301" s="136"/>
      <c r="G301" s="136"/>
    </row>
    <row r="302" spans="1:7" x14ac:dyDescent="0.25">
      <c r="A302" s="49" t="s">
        <v>2712</v>
      </c>
      <c r="B302" s="218" t="s">
        <v>1189</v>
      </c>
      <c r="C302" s="410" t="s">
        <v>2146</v>
      </c>
      <c r="D302" s="218"/>
      <c r="E302" s="136"/>
      <c r="F302" s="136"/>
      <c r="G302" s="136"/>
    </row>
    <row r="303" spans="1:7" x14ac:dyDescent="0.25">
      <c r="A303" s="49" t="s">
        <v>2713</v>
      </c>
      <c r="B303" s="218" t="s">
        <v>370</v>
      </c>
      <c r="C303" s="410" t="s">
        <v>2146</v>
      </c>
      <c r="D303" s="218"/>
      <c r="E303" s="136"/>
      <c r="F303" s="136"/>
      <c r="G303" s="136"/>
    </row>
    <row r="304" spans="1:7" x14ac:dyDescent="0.25">
      <c r="A304" s="49" t="s">
        <v>2714</v>
      </c>
      <c r="B304" s="218"/>
      <c r="C304" s="243"/>
      <c r="D304" s="218"/>
      <c r="E304" s="136"/>
      <c r="F304" s="136"/>
      <c r="G304" s="136"/>
    </row>
    <row r="305" spans="1:7" x14ac:dyDescent="0.25">
      <c r="A305" s="49" t="s">
        <v>2715</v>
      </c>
      <c r="B305" s="218"/>
      <c r="C305" s="243"/>
      <c r="D305" s="218"/>
      <c r="E305" s="136"/>
      <c r="F305" s="136"/>
      <c r="G305" s="136"/>
    </row>
    <row r="306" spans="1:7" x14ac:dyDescent="0.25">
      <c r="A306" s="49" t="s">
        <v>2716</v>
      </c>
      <c r="B306" s="218"/>
      <c r="C306" s="243"/>
      <c r="D306" s="218"/>
      <c r="E306" s="136"/>
      <c r="F306" s="136"/>
      <c r="G306" s="136"/>
    </row>
    <row r="307" spans="1:7" x14ac:dyDescent="0.25">
      <c r="A307" s="62"/>
      <c r="B307" s="238" t="s">
        <v>2717</v>
      </c>
      <c r="C307" s="238" t="s">
        <v>332</v>
      </c>
      <c r="D307" s="238" t="s">
        <v>1198</v>
      </c>
      <c r="E307" s="238"/>
      <c r="F307" s="238" t="s">
        <v>855</v>
      </c>
      <c r="G307" s="238" t="s">
        <v>1199</v>
      </c>
    </row>
    <row r="308" spans="1:7" x14ac:dyDescent="0.25">
      <c r="A308" s="49" t="s">
        <v>2718</v>
      </c>
      <c r="B308" s="119" t="s">
        <v>1201</v>
      </c>
      <c r="C308" s="409">
        <v>19.37998</v>
      </c>
      <c r="D308" s="432" t="s">
        <v>2146</v>
      </c>
      <c r="E308" s="437"/>
      <c r="F308" s="357">
        <f t="shared" ref="F308:F325" si="7">IF($C$326=0,"",IF(C308="[for completion]","",IF(C308="","",C308/$C$326)))</f>
        <v>3.2036935947254652E-2</v>
      </c>
      <c r="G308" s="246" t="str">
        <f t="shared" ref="G308:G325" si="8">IF($D$326=0,"",IF(D308="[for completion]","",IF(D308="","",D308/$D$326)))</f>
        <v/>
      </c>
    </row>
    <row r="309" spans="1:7" x14ac:dyDescent="0.25">
      <c r="A309" s="49" t="s">
        <v>2719</v>
      </c>
      <c r="B309" s="119" t="s">
        <v>1203</v>
      </c>
      <c r="C309" s="409">
        <v>212.24018000000001</v>
      </c>
      <c r="D309" s="432" t="s">
        <v>2146</v>
      </c>
      <c r="E309" s="437"/>
      <c r="F309" s="357">
        <f t="shared" si="7"/>
        <v>0.35085304794400191</v>
      </c>
      <c r="G309" s="246" t="str">
        <f t="shared" si="8"/>
        <v/>
      </c>
    </row>
    <row r="310" spans="1:7" x14ac:dyDescent="0.25">
      <c r="A310" s="49" t="s">
        <v>2720</v>
      </c>
      <c r="B310" s="119" t="s">
        <v>1205</v>
      </c>
      <c r="C310" s="409">
        <v>206.76788999999999</v>
      </c>
      <c r="D310" s="432" t="s">
        <v>2146</v>
      </c>
      <c r="E310" s="437"/>
      <c r="F310" s="357">
        <f t="shared" si="7"/>
        <v>0.34180683612052204</v>
      </c>
      <c r="G310" s="246" t="str">
        <f t="shared" si="8"/>
        <v/>
      </c>
    </row>
    <row r="311" spans="1:7" x14ac:dyDescent="0.25">
      <c r="A311" s="49" t="s">
        <v>2721</v>
      </c>
      <c r="B311" s="119" t="s">
        <v>1207</v>
      </c>
      <c r="C311" s="409">
        <v>0.75</v>
      </c>
      <c r="D311" s="432" t="s">
        <v>2146</v>
      </c>
      <c r="E311" s="437"/>
      <c r="F311" s="357">
        <f t="shared" si="7"/>
        <v>1.2398207820875453E-3</v>
      </c>
      <c r="G311" s="246" t="str">
        <f t="shared" si="8"/>
        <v/>
      </c>
    </row>
    <row r="312" spans="1:7" x14ac:dyDescent="0.25">
      <c r="A312" s="49" t="s">
        <v>2722</v>
      </c>
      <c r="B312" s="119" t="s">
        <v>1209</v>
      </c>
      <c r="C312" s="242" t="s">
        <v>299</v>
      </c>
      <c r="D312" s="122" t="s">
        <v>299</v>
      </c>
      <c r="E312" s="115"/>
      <c r="F312" s="246" t="str">
        <f t="shared" si="7"/>
        <v/>
      </c>
      <c r="G312" s="246" t="str">
        <f t="shared" si="8"/>
        <v/>
      </c>
    </row>
    <row r="313" spans="1:7" x14ac:dyDescent="0.25">
      <c r="A313" s="49" t="s">
        <v>2723</v>
      </c>
      <c r="B313" s="119" t="s">
        <v>1211</v>
      </c>
      <c r="C313" s="242" t="s">
        <v>299</v>
      </c>
      <c r="D313" s="122" t="s">
        <v>299</v>
      </c>
      <c r="E313" s="115"/>
      <c r="F313" s="246" t="str">
        <f t="shared" si="7"/>
        <v/>
      </c>
      <c r="G313" s="246" t="str">
        <f t="shared" si="8"/>
        <v/>
      </c>
    </row>
    <row r="314" spans="1:7" x14ac:dyDescent="0.25">
      <c r="A314" s="49" t="s">
        <v>2724</v>
      </c>
      <c r="B314" s="119" t="s">
        <v>1213</v>
      </c>
      <c r="C314" s="242" t="s">
        <v>299</v>
      </c>
      <c r="D314" s="122" t="s">
        <v>299</v>
      </c>
      <c r="E314" s="115"/>
      <c r="F314" s="246" t="str">
        <f t="shared" si="7"/>
        <v/>
      </c>
      <c r="G314" s="246" t="str">
        <f t="shared" si="8"/>
        <v/>
      </c>
    </row>
    <row r="315" spans="1:7" x14ac:dyDescent="0.25">
      <c r="A315" s="49" t="s">
        <v>2725</v>
      </c>
      <c r="B315" s="119" t="s">
        <v>1215</v>
      </c>
      <c r="C315" s="242" t="s">
        <v>299</v>
      </c>
      <c r="D315" s="122" t="s">
        <v>299</v>
      </c>
      <c r="E315" s="115"/>
      <c r="F315" s="246" t="str">
        <f t="shared" si="7"/>
        <v/>
      </c>
      <c r="G315" s="246" t="str">
        <f t="shared" si="8"/>
        <v/>
      </c>
    </row>
    <row r="316" spans="1:7" x14ac:dyDescent="0.25">
      <c r="A316" s="49" t="s">
        <v>2726</v>
      </c>
      <c r="B316" s="119" t="s">
        <v>1217</v>
      </c>
      <c r="C316" s="242" t="s">
        <v>299</v>
      </c>
      <c r="D316" s="122" t="s">
        <v>299</v>
      </c>
      <c r="E316" s="115"/>
      <c r="F316" s="246" t="str">
        <f t="shared" si="7"/>
        <v/>
      </c>
      <c r="G316" s="246" t="str">
        <f t="shared" si="8"/>
        <v/>
      </c>
    </row>
    <row r="317" spans="1:7" x14ac:dyDescent="0.25">
      <c r="A317" s="49" t="s">
        <v>2727</v>
      </c>
      <c r="B317" s="119" t="s">
        <v>985</v>
      </c>
      <c r="C317" s="242" t="s">
        <v>299</v>
      </c>
      <c r="D317" s="122" t="s">
        <v>299</v>
      </c>
      <c r="E317" s="115"/>
      <c r="F317" s="246" t="str">
        <f t="shared" si="7"/>
        <v/>
      </c>
      <c r="G317" s="246" t="str">
        <f t="shared" si="8"/>
        <v/>
      </c>
    </row>
    <row r="318" spans="1:7" x14ac:dyDescent="0.25">
      <c r="A318" s="49" t="s">
        <v>2728</v>
      </c>
      <c r="B318" s="119" t="s">
        <v>985</v>
      </c>
      <c r="C318" s="242" t="s">
        <v>299</v>
      </c>
      <c r="D318" s="122" t="s">
        <v>299</v>
      </c>
      <c r="E318" s="115"/>
      <c r="F318" s="246" t="str">
        <f t="shared" si="7"/>
        <v/>
      </c>
      <c r="G318" s="246" t="str">
        <f t="shared" si="8"/>
        <v/>
      </c>
    </row>
    <row r="319" spans="1:7" x14ac:dyDescent="0.25">
      <c r="A319" s="49" t="s">
        <v>2729</v>
      </c>
      <c r="B319" s="119" t="s">
        <v>985</v>
      </c>
      <c r="C319" s="242" t="s">
        <v>299</v>
      </c>
      <c r="D319" s="122" t="s">
        <v>299</v>
      </c>
      <c r="E319" s="115"/>
      <c r="F319" s="246" t="str">
        <f t="shared" si="7"/>
        <v/>
      </c>
      <c r="G319" s="246" t="str">
        <f t="shared" si="8"/>
        <v/>
      </c>
    </row>
    <row r="320" spans="1:7" x14ac:dyDescent="0.25">
      <c r="A320" s="49" t="s">
        <v>2730</v>
      </c>
      <c r="B320" s="119" t="s">
        <v>985</v>
      </c>
      <c r="C320" s="242" t="s">
        <v>299</v>
      </c>
      <c r="D320" s="122" t="s">
        <v>299</v>
      </c>
      <c r="E320" s="115"/>
      <c r="F320" s="246" t="str">
        <f t="shared" si="7"/>
        <v/>
      </c>
      <c r="G320" s="246" t="str">
        <f t="shared" si="8"/>
        <v/>
      </c>
    </row>
    <row r="321" spans="1:7" x14ac:dyDescent="0.25">
      <c r="A321" s="49" t="s">
        <v>2731</v>
      </c>
      <c r="B321" s="119" t="s">
        <v>985</v>
      </c>
      <c r="C321" s="242" t="s">
        <v>299</v>
      </c>
      <c r="D321" s="122" t="s">
        <v>299</v>
      </c>
      <c r="E321" s="115"/>
      <c r="F321" s="246" t="str">
        <f t="shared" si="7"/>
        <v/>
      </c>
      <c r="G321" s="246" t="str">
        <f t="shared" si="8"/>
        <v/>
      </c>
    </row>
    <row r="322" spans="1:7" x14ac:dyDescent="0.25">
      <c r="A322" s="49" t="s">
        <v>2732</v>
      </c>
      <c r="B322" s="119" t="s">
        <v>985</v>
      </c>
      <c r="C322" s="242" t="s">
        <v>299</v>
      </c>
      <c r="D322" s="122" t="s">
        <v>299</v>
      </c>
      <c r="E322" s="115"/>
      <c r="F322" s="246" t="str">
        <f t="shared" si="7"/>
        <v/>
      </c>
      <c r="G322" s="246" t="str">
        <f t="shared" si="8"/>
        <v/>
      </c>
    </row>
    <row r="323" spans="1:7" x14ac:dyDescent="0.25">
      <c r="A323" s="49" t="s">
        <v>2733</v>
      </c>
      <c r="B323" s="119" t="s">
        <v>985</v>
      </c>
      <c r="C323" s="242" t="s">
        <v>299</v>
      </c>
      <c r="D323" s="122" t="s">
        <v>299</v>
      </c>
      <c r="E323" s="115"/>
      <c r="F323" s="246" t="str">
        <f t="shared" si="7"/>
        <v/>
      </c>
      <c r="G323" s="246" t="str">
        <f t="shared" si="8"/>
        <v/>
      </c>
    </row>
    <row r="324" spans="1:7" x14ac:dyDescent="0.25">
      <c r="A324" s="49" t="s">
        <v>2734</v>
      </c>
      <c r="B324" s="119" t="s">
        <v>985</v>
      </c>
      <c r="C324" s="242" t="s">
        <v>299</v>
      </c>
      <c r="D324" s="122" t="s">
        <v>299</v>
      </c>
      <c r="E324" s="115"/>
      <c r="F324" s="246" t="str">
        <f t="shared" si="7"/>
        <v/>
      </c>
      <c r="G324" s="246" t="str">
        <f t="shared" si="8"/>
        <v/>
      </c>
    </row>
    <row r="325" spans="1:7" x14ac:dyDescent="0.25">
      <c r="A325" s="49" t="s">
        <v>2735</v>
      </c>
      <c r="B325" s="119" t="s">
        <v>1227</v>
      </c>
      <c r="C325" s="409">
        <v>165.78809000000001</v>
      </c>
      <c r="D325" s="432" t="s">
        <v>2146</v>
      </c>
      <c r="E325" s="437"/>
      <c r="F325" s="357">
        <f t="shared" si="7"/>
        <v>0.27406335920613384</v>
      </c>
      <c r="G325" s="246" t="str">
        <f t="shared" si="8"/>
        <v/>
      </c>
    </row>
    <row r="326" spans="1:7" x14ac:dyDescent="0.25">
      <c r="A326" s="49" t="s">
        <v>2736</v>
      </c>
      <c r="B326" s="119" t="s">
        <v>372</v>
      </c>
      <c r="C326" s="409">
        <f>SUM(C308:C325)</f>
        <v>604.92614000000003</v>
      </c>
      <c r="D326" s="432">
        <f>SUM(D308:D325)</f>
        <v>0</v>
      </c>
      <c r="E326" s="437"/>
      <c r="F326" s="415">
        <f>SUM(F308:F325)</f>
        <v>1</v>
      </c>
      <c r="G326" s="250">
        <f>SUM(G308:G325)</f>
        <v>0</v>
      </c>
    </row>
    <row r="327" spans="1:7" x14ac:dyDescent="0.25">
      <c r="A327" s="49" t="s">
        <v>2737</v>
      </c>
      <c r="B327" s="119"/>
      <c r="C327" s="218"/>
      <c r="D327" s="218"/>
      <c r="E327" s="115"/>
      <c r="F327" s="115"/>
      <c r="G327" s="115"/>
    </row>
    <row r="328" spans="1:7" x14ac:dyDescent="0.25">
      <c r="A328" s="49" t="s">
        <v>2738</v>
      </c>
      <c r="B328" s="119"/>
      <c r="C328" s="218"/>
      <c r="D328" s="218"/>
      <c r="E328" s="115"/>
      <c r="F328" s="115"/>
      <c r="G328" s="115"/>
    </row>
    <row r="329" spans="1:7" x14ac:dyDescent="0.25">
      <c r="A329" s="49" t="s">
        <v>2739</v>
      </c>
      <c r="B329" s="119"/>
      <c r="C329" s="218"/>
      <c r="D329" s="218"/>
      <c r="E329" s="115"/>
      <c r="F329" s="115"/>
      <c r="G329" s="115"/>
    </row>
    <row r="330" spans="1:7" x14ac:dyDescent="0.25">
      <c r="A330" s="62"/>
      <c r="B330" s="238" t="s">
        <v>2740</v>
      </c>
      <c r="C330" s="238" t="s">
        <v>332</v>
      </c>
      <c r="D330" s="238" t="s">
        <v>1198</v>
      </c>
      <c r="E330" s="238"/>
      <c r="F330" s="238" t="s">
        <v>855</v>
      </c>
      <c r="G330" s="238" t="s">
        <v>1199</v>
      </c>
    </row>
    <row r="331" spans="1:7" x14ac:dyDescent="0.25">
      <c r="A331" s="49" t="s">
        <v>2741</v>
      </c>
      <c r="B331" s="119" t="s">
        <v>1234</v>
      </c>
      <c r="C331" s="409">
        <v>3.48</v>
      </c>
      <c r="D331" s="432" t="s">
        <v>2146</v>
      </c>
      <c r="E331" s="437"/>
      <c r="F331" s="357">
        <f t="shared" ref="F331:F348" si="9">IF($C$349=0,"",IF(C331="[for completion]","",IF(C331="","",C331/$C$349)))</f>
        <v>5.7527684288862123E-3</v>
      </c>
      <c r="G331" s="246" t="str">
        <f t="shared" ref="G331:G348" si="10">IF($D$349=0,"",IF(D331="[for completion]","",IF(D331="","",D331/$D$349)))</f>
        <v/>
      </c>
    </row>
    <row r="332" spans="1:7" x14ac:dyDescent="0.25">
      <c r="A332" s="49" t="s">
        <v>2742</v>
      </c>
      <c r="B332" s="119" t="s">
        <v>1236</v>
      </c>
      <c r="C332" s="409">
        <v>99.424189999999996</v>
      </c>
      <c r="D332" s="432" t="s">
        <v>2146</v>
      </c>
      <c r="E332" s="437"/>
      <c r="F332" s="357">
        <f t="shared" si="9"/>
        <v>0.16435756933896101</v>
      </c>
      <c r="G332" s="246" t="str">
        <f t="shared" si="10"/>
        <v/>
      </c>
    </row>
    <row r="333" spans="1:7" x14ac:dyDescent="0.25">
      <c r="A333" s="49" t="s">
        <v>2743</v>
      </c>
      <c r="B333" s="119" t="s">
        <v>1238</v>
      </c>
      <c r="C333" s="409">
        <v>342.77368999999999</v>
      </c>
      <c r="D333" s="432" t="s">
        <v>2146</v>
      </c>
      <c r="E333" s="437"/>
      <c r="F333" s="357">
        <f t="shared" si="9"/>
        <v>0.56663725921977859</v>
      </c>
      <c r="G333" s="246" t="str">
        <f t="shared" si="10"/>
        <v/>
      </c>
    </row>
    <row r="334" spans="1:7" x14ac:dyDescent="0.25">
      <c r="A334" s="49" t="s">
        <v>2744</v>
      </c>
      <c r="B334" s="119" t="s">
        <v>1240</v>
      </c>
      <c r="C334" s="409">
        <v>87.025149999999996</v>
      </c>
      <c r="D334" s="432" t="s">
        <v>2146</v>
      </c>
      <c r="E334" s="437"/>
      <c r="F334" s="357">
        <f t="shared" si="9"/>
        <v>0.14386078604571464</v>
      </c>
      <c r="G334" s="246" t="str">
        <f t="shared" si="10"/>
        <v/>
      </c>
    </row>
    <row r="335" spans="1:7" x14ac:dyDescent="0.25">
      <c r="A335" s="49" t="s">
        <v>2745</v>
      </c>
      <c r="B335" s="119" t="s">
        <v>1242</v>
      </c>
      <c r="C335" s="409">
        <v>0.42426000000000003</v>
      </c>
      <c r="D335" s="432" t="s">
        <v>2146</v>
      </c>
      <c r="E335" s="437"/>
      <c r="F335" s="357">
        <f t="shared" si="9"/>
        <v>7.0134182001128302E-4</v>
      </c>
      <c r="G335" s="246" t="str">
        <f t="shared" si="10"/>
        <v/>
      </c>
    </row>
    <row r="336" spans="1:7" x14ac:dyDescent="0.25">
      <c r="A336" s="49" t="s">
        <v>2746</v>
      </c>
      <c r="B336" s="119" t="s">
        <v>1244</v>
      </c>
      <c r="C336" s="409">
        <v>55.454360000000001</v>
      </c>
      <c r="D336" s="432" t="s">
        <v>2146</v>
      </c>
      <c r="E336" s="437"/>
      <c r="F336" s="357">
        <f t="shared" si="9"/>
        <v>9.1671290647152431E-2</v>
      </c>
      <c r="G336" s="246" t="str">
        <f t="shared" si="10"/>
        <v/>
      </c>
    </row>
    <row r="337" spans="1:7" x14ac:dyDescent="0.25">
      <c r="A337" s="49" t="s">
        <v>2747</v>
      </c>
      <c r="B337" s="119" t="s">
        <v>1246</v>
      </c>
      <c r="C337" s="409">
        <v>1.008</v>
      </c>
      <c r="D337" s="432" t="s">
        <v>2146</v>
      </c>
      <c r="E337" s="437"/>
      <c r="F337" s="357">
        <f t="shared" si="9"/>
        <v>1.6663191311256616E-3</v>
      </c>
      <c r="G337" s="246" t="str">
        <f t="shared" si="10"/>
        <v/>
      </c>
    </row>
    <row r="338" spans="1:7" x14ac:dyDescent="0.25">
      <c r="A338" s="49" t="s">
        <v>2748</v>
      </c>
      <c r="B338" s="119" t="s">
        <v>1248</v>
      </c>
      <c r="C338" s="409"/>
      <c r="D338" s="432" t="s">
        <v>2146</v>
      </c>
      <c r="E338" s="437"/>
      <c r="F338" s="357" t="str">
        <f t="shared" si="9"/>
        <v/>
      </c>
      <c r="G338" s="246" t="str">
        <f t="shared" si="10"/>
        <v/>
      </c>
    </row>
    <row r="339" spans="1:7" x14ac:dyDescent="0.25">
      <c r="A339" s="49" t="s">
        <v>2749</v>
      </c>
      <c r="B339" s="119" t="s">
        <v>1250</v>
      </c>
      <c r="C339" s="409">
        <v>0.49380000000000002</v>
      </c>
      <c r="D339" s="432" t="s">
        <v>2146</v>
      </c>
      <c r="E339" s="437"/>
      <c r="F339" s="357">
        <f t="shared" si="9"/>
        <v>8.1629800292644026E-4</v>
      </c>
      <c r="G339" s="246" t="str">
        <f t="shared" si="10"/>
        <v/>
      </c>
    </row>
    <row r="340" spans="1:7" x14ac:dyDescent="0.25">
      <c r="A340" s="49" t="s">
        <v>2750</v>
      </c>
      <c r="B340" s="119" t="s">
        <v>985</v>
      </c>
      <c r="C340" s="409" t="s">
        <v>299</v>
      </c>
      <c r="D340" s="432" t="s">
        <v>299</v>
      </c>
      <c r="E340" s="437"/>
      <c r="F340" s="357" t="str">
        <f t="shared" si="9"/>
        <v/>
      </c>
      <c r="G340" s="246" t="str">
        <f t="shared" si="10"/>
        <v/>
      </c>
    </row>
    <row r="341" spans="1:7" x14ac:dyDescent="0.25">
      <c r="A341" s="49" t="s">
        <v>2751</v>
      </c>
      <c r="B341" s="119" t="s">
        <v>985</v>
      </c>
      <c r="C341" s="409" t="s">
        <v>299</v>
      </c>
      <c r="D341" s="432" t="s">
        <v>299</v>
      </c>
      <c r="E341" s="437"/>
      <c r="F341" s="357" t="str">
        <f t="shared" si="9"/>
        <v/>
      </c>
      <c r="G341" s="246" t="str">
        <f t="shared" si="10"/>
        <v/>
      </c>
    </row>
    <row r="342" spans="1:7" x14ac:dyDescent="0.25">
      <c r="A342" s="49" t="s">
        <v>2752</v>
      </c>
      <c r="B342" s="119" t="s">
        <v>985</v>
      </c>
      <c r="C342" s="409" t="s">
        <v>299</v>
      </c>
      <c r="D342" s="432" t="s">
        <v>299</v>
      </c>
      <c r="E342" s="437"/>
      <c r="F342" s="357" t="str">
        <f t="shared" si="9"/>
        <v/>
      </c>
      <c r="G342" s="246" t="str">
        <f t="shared" si="10"/>
        <v/>
      </c>
    </row>
    <row r="343" spans="1:7" x14ac:dyDescent="0.25">
      <c r="A343" s="49" t="s">
        <v>2753</v>
      </c>
      <c r="B343" s="119" t="s">
        <v>985</v>
      </c>
      <c r="C343" s="409" t="s">
        <v>299</v>
      </c>
      <c r="D343" s="432" t="s">
        <v>299</v>
      </c>
      <c r="E343" s="437"/>
      <c r="F343" s="357" t="str">
        <f t="shared" si="9"/>
        <v/>
      </c>
      <c r="G343" s="246" t="str">
        <f t="shared" si="10"/>
        <v/>
      </c>
    </row>
    <row r="344" spans="1:7" x14ac:dyDescent="0.25">
      <c r="A344" s="49" t="s">
        <v>2754</v>
      </c>
      <c r="B344" s="119" t="s">
        <v>985</v>
      </c>
      <c r="C344" s="409" t="s">
        <v>299</v>
      </c>
      <c r="D344" s="432" t="s">
        <v>299</v>
      </c>
      <c r="E344" s="437"/>
      <c r="F344" s="357" t="str">
        <f t="shared" si="9"/>
        <v/>
      </c>
      <c r="G344" s="246" t="str">
        <f t="shared" si="10"/>
        <v/>
      </c>
    </row>
    <row r="345" spans="1:7" x14ac:dyDescent="0.25">
      <c r="A345" s="49" t="s">
        <v>2755</v>
      </c>
      <c r="B345" s="119" t="s">
        <v>985</v>
      </c>
      <c r="C345" s="409" t="s">
        <v>299</v>
      </c>
      <c r="D345" s="432" t="s">
        <v>299</v>
      </c>
      <c r="E345" s="437"/>
      <c r="F345" s="357" t="str">
        <f t="shared" si="9"/>
        <v/>
      </c>
      <c r="G345" s="246" t="str">
        <f t="shared" si="10"/>
        <v/>
      </c>
    </row>
    <row r="346" spans="1:7" x14ac:dyDescent="0.25">
      <c r="A346" s="49" t="s">
        <v>2756</v>
      </c>
      <c r="B346" s="119" t="s">
        <v>985</v>
      </c>
      <c r="C346" s="409" t="s">
        <v>299</v>
      </c>
      <c r="D346" s="432" t="s">
        <v>299</v>
      </c>
      <c r="E346" s="437"/>
      <c r="F346" s="357" t="str">
        <f t="shared" si="9"/>
        <v/>
      </c>
      <c r="G346" s="246" t="str">
        <f t="shared" si="10"/>
        <v/>
      </c>
    </row>
    <row r="347" spans="1:7" x14ac:dyDescent="0.25">
      <c r="A347" s="49" t="s">
        <v>2757</v>
      </c>
      <c r="B347" s="119" t="s">
        <v>985</v>
      </c>
      <c r="C347" s="409" t="s">
        <v>299</v>
      </c>
      <c r="D347" s="432" t="s">
        <v>299</v>
      </c>
      <c r="E347" s="437"/>
      <c r="F347" s="357" t="str">
        <f t="shared" si="9"/>
        <v/>
      </c>
      <c r="G347" s="246" t="str">
        <f t="shared" si="10"/>
        <v/>
      </c>
    </row>
    <row r="348" spans="1:7" x14ac:dyDescent="0.25">
      <c r="A348" s="49" t="s">
        <v>2758</v>
      </c>
      <c r="B348" s="119" t="s">
        <v>1227</v>
      </c>
      <c r="C348" s="409">
        <v>14.842689999999999</v>
      </c>
      <c r="D348" s="432" t="s">
        <v>2146</v>
      </c>
      <c r="E348" s="437"/>
      <c r="F348" s="357">
        <f t="shared" si="9"/>
        <v>2.4536367365443994E-2</v>
      </c>
      <c r="G348" s="246" t="str">
        <f t="shared" si="10"/>
        <v/>
      </c>
    </row>
    <row r="349" spans="1:7" x14ac:dyDescent="0.25">
      <c r="A349" s="49" t="s">
        <v>2759</v>
      </c>
      <c r="B349" s="119" t="s">
        <v>372</v>
      </c>
      <c r="C349" s="409">
        <f>SUM(C331:C348)</f>
        <v>604.9261399999998</v>
      </c>
      <c r="D349" s="432">
        <f>SUM(D331:D348)</f>
        <v>0</v>
      </c>
      <c r="E349" s="437"/>
      <c r="F349" s="415">
        <f>SUM(F331:F348)</f>
        <v>1.0000000000000002</v>
      </c>
      <c r="G349" s="250">
        <f>SUM(G331:G348)</f>
        <v>0</v>
      </c>
    </row>
    <row r="350" spans="1:7" x14ac:dyDescent="0.25">
      <c r="A350" s="49" t="s">
        <v>2760</v>
      </c>
      <c r="B350" s="119"/>
      <c r="C350" s="218"/>
      <c r="D350" s="218"/>
      <c r="E350" s="115"/>
      <c r="F350" s="115"/>
      <c r="G350" s="115"/>
    </row>
    <row r="351" spans="1:7" x14ac:dyDescent="0.25">
      <c r="A351" s="49" t="s">
        <v>2761</v>
      </c>
      <c r="B351" s="119"/>
      <c r="C351" s="218"/>
      <c r="D351" s="218"/>
      <c r="E351" s="115"/>
      <c r="F351" s="115"/>
      <c r="G351" s="115"/>
    </row>
    <row r="352" spans="1:7" x14ac:dyDescent="0.25">
      <c r="A352" s="62"/>
      <c r="B352" s="238" t="s">
        <v>2762</v>
      </c>
      <c r="C352" s="238" t="s">
        <v>332</v>
      </c>
      <c r="D352" s="238" t="s">
        <v>1198</v>
      </c>
      <c r="E352" s="238"/>
      <c r="F352" s="238" t="s">
        <v>855</v>
      </c>
      <c r="G352" s="238" t="s">
        <v>2763</v>
      </c>
    </row>
    <row r="353" spans="1:7" x14ac:dyDescent="0.25">
      <c r="A353" s="49" t="s">
        <v>2764</v>
      </c>
      <c r="B353" s="119" t="s">
        <v>1266</v>
      </c>
      <c r="C353" s="409"/>
      <c r="D353" s="432" t="s">
        <v>2146</v>
      </c>
      <c r="E353" s="437"/>
      <c r="F353" s="357" t="str">
        <f t="shared" ref="F353:F365" si="11">IF($C$366=0,"",IF(C353="[for completion]","",IF(C353="","",C353/$C$366)))</f>
        <v/>
      </c>
      <c r="G353" s="246" t="str">
        <f t="shared" ref="G353:G365" si="12">IF($D$366=0,"",IF(D353="[for completion]","",IF(D353="","",D353/$D$366)))</f>
        <v/>
      </c>
    </row>
    <row r="354" spans="1:7" x14ac:dyDescent="0.25">
      <c r="A354" s="49" t="s">
        <v>2765</v>
      </c>
      <c r="B354" s="119" t="s">
        <v>1268</v>
      </c>
      <c r="C354" s="409"/>
      <c r="D354" s="432" t="s">
        <v>2146</v>
      </c>
      <c r="E354" s="437"/>
      <c r="F354" s="357" t="str">
        <f t="shared" si="11"/>
        <v/>
      </c>
      <c r="G354" s="246" t="str">
        <f t="shared" si="12"/>
        <v/>
      </c>
    </row>
    <row r="355" spans="1:7" x14ac:dyDescent="0.25">
      <c r="A355" s="49" t="s">
        <v>2766</v>
      </c>
      <c r="B355" s="119" t="s">
        <v>1270</v>
      </c>
      <c r="C355" s="409">
        <v>2.6602199999999998</v>
      </c>
      <c r="D355" s="432" t="s">
        <v>2146</v>
      </c>
      <c r="E355" s="437"/>
      <c r="F355" s="357">
        <f t="shared" si="11"/>
        <v>4.3975948666260265E-3</v>
      </c>
      <c r="G355" s="246" t="str">
        <f t="shared" si="12"/>
        <v/>
      </c>
    </row>
    <row r="356" spans="1:7" x14ac:dyDescent="0.25">
      <c r="A356" s="49" t="s">
        <v>2767</v>
      </c>
      <c r="B356" s="119" t="s">
        <v>1272</v>
      </c>
      <c r="C356" s="409">
        <v>21.361830000000001</v>
      </c>
      <c r="D356" s="432" t="s">
        <v>2146</v>
      </c>
      <c r="E356" s="437"/>
      <c r="F356" s="357">
        <f t="shared" si="11"/>
        <v>3.5313122204080068E-2</v>
      </c>
      <c r="G356" s="246" t="str">
        <f t="shared" si="12"/>
        <v/>
      </c>
    </row>
    <row r="357" spans="1:7" x14ac:dyDescent="0.25">
      <c r="A357" s="49" t="s">
        <v>2768</v>
      </c>
      <c r="B357" s="119" t="s">
        <v>1274</v>
      </c>
      <c r="C357" s="409">
        <v>17.73075</v>
      </c>
      <c r="D357" s="432" t="s">
        <v>2146</v>
      </c>
      <c r="E357" s="437"/>
      <c r="F357" s="357">
        <f t="shared" si="11"/>
        <v>2.9310604078395558E-2</v>
      </c>
      <c r="G357" s="246" t="str">
        <f t="shared" si="12"/>
        <v/>
      </c>
    </row>
    <row r="358" spans="1:7" x14ac:dyDescent="0.25">
      <c r="A358" s="49" t="s">
        <v>2769</v>
      </c>
      <c r="B358" s="119" t="s">
        <v>1276</v>
      </c>
      <c r="C358" s="409">
        <v>14.439249999999999</v>
      </c>
      <c r="D358" s="432" t="s">
        <v>2146</v>
      </c>
      <c r="E358" s="437"/>
      <c r="F358" s="357">
        <f t="shared" si="11"/>
        <v>2.3869443759512318E-2</v>
      </c>
      <c r="G358" s="246" t="str">
        <f t="shared" si="12"/>
        <v/>
      </c>
    </row>
    <row r="359" spans="1:7" x14ac:dyDescent="0.25">
      <c r="A359" s="49" t="s">
        <v>2770</v>
      </c>
      <c r="B359" s="119" t="s">
        <v>1278</v>
      </c>
      <c r="C359" s="409">
        <v>50.368989999999997</v>
      </c>
      <c r="D359" s="432" t="s">
        <v>2146</v>
      </c>
      <c r="E359" s="437"/>
      <c r="F359" s="357">
        <f t="shared" si="11"/>
        <v>8.326469685256771E-2</v>
      </c>
      <c r="G359" s="246" t="str">
        <f t="shared" si="12"/>
        <v/>
      </c>
    </row>
    <row r="360" spans="1:7" x14ac:dyDescent="0.25">
      <c r="A360" s="49" t="s">
        <v>2771</v>
      </c>
      <c r="B360" s="119" t="s">
        <v>1280</v>
      </c>
      <c r="C360" s="409">
        <v>15.0128</v>
      </c>
      <c r="D360" s="432" t="s">
        <v>2146</v>
      </c>
      <c r="E360" s="437"/>
      <c r="F360" s="357">
        <f t="shared" si="11"/>
        <v>2.4817576070281112E-2</v>
      </c>
      <c r="G360" s="246" t="str">
        <f t="shared" si="12"/>
        <v/>
      </c>
    </row>
    <row r="361" spans="1:7" x14ac:dyDescent="0.25">
      <c r="A361" s="49" t="s">
        <v>2772</v>
      </c>
      <c r="B361" s="119" t="s">
        <v>1282</v>
      </c>
      <c r="C361" s="409">
        <v>16.4192</v>
      </c>
      <c r="D361" s="432" t="s">
        <v>2146</v>
      </c>
      <c r="E361" s="437"/>
      <c r="F361" s="357">
        <f t="shared" si="11"/>
        <v>2.7142488077717658E-2</v>
      </c>
      <c r="G361" s="246" t="str">
        <f t="shared" si="12"/>
        <v/>
      </c>
    </row>
    <row r="362" spans="1:7" x14ac:dyDescent="0.25">
      <c r="A362" s="49" t="s">
        <v>2773</v>
      </c>
      <c r="B362" s="218" t="s">
        <v>1284</v>
      </c>
      <c r="C362" s="409">
        <v>121.36193</v>
      </c>
      <c r="D362" s="432" t="s">
        <v>2146</v>
      </c>
      <c r="E362" s="412"/>
      <c r="F362" s="357">
        <f t="shared" si="11"/>
        <v>0.20062273059063809</v>
      </c>
      <c r="G362" s="246" t="str">
        <f t="shared" si="12"/>
        <v/>
      </c>
    </row>
    <row r="363" spans="1:7" x14ac:dyDescent="0.25">
      <c r="A363" s="49" t="s">
        <v>2774</v>
      </c>
      <c r="B363" s="218" t="s">
        <v>1286</v>
      </c>
      <c r="C363" s="409">
        <v>226.47191000000001</v>
      </c>
      <c r="D363" s="432" t="s">
        <v>2146</v>
      </c>
      <c r="E363" s="412"/>
      <c r="F363" s="357">
        <f t="shared" si="11"/>
        <v>0.37437945314710502</v>
      </c>
      <c r="G363" s="246" t="str">
        <f t="shared" si="12"/>
        <v/>
      </c>
    </row>
    <row r="364" spans="1:7" x14ac:dyDescent="0.25">
      <c r="A364" s="49" t="s">
        <v>2775</v>
      </c>
      <c r="B364" s="119" t="s">
        <v>1288</v>
      </c>
      <c r="C364" s="409">
        <v>119.09923999999999</v>
      </c>
      <c r="D364" s="432" t="s">
        <v>2146</v>
      </c>
      <c r="E364" s="437"/>
      <c r="F364" s="357">
        <f t="shared" si="11"/>
        <v>0.1968822903530765</v>
      </c>
      <c r="G364" s="246" t="str">
        <f t="shared" si="12"/>
        <v/>
      </c>
    </row>
    <row r="365" spans="1:7" x14ac:dyDescent="0.25">
      <c r="A365" s="49" t="s">
        <v>2776</v>
      </c>
      <c r="B365" s="218" t="s">
        <v>1227</v>
      </c>
      <c r="C365" s="409"/>
      <c r="D365" s="432" t="s">
        <v>2146</v>
      </c>
      <c r="E365" s="437"/>
      <c r="F365" s="357" t="str">
        <f t="shared" si="11"/>
        <v/>
      </c>
      <c r="G365" s="246" t="str">
        <f t="shared" si="12"/>
        <v/>
      </c>
    </row>
    <row r="366" spans="1:7" x14ac:dyDescent="0.25">
      <c r="A366" s="49" t="s">
        <v>2777</v>
      </c>
      <c r="B366" s="119" t="s">
        <v>372</v>
      </c>
      <c r="C366" s="409">
        <f>SUM(C353:C365)</f>
        <v>604.92611999999997</v>
      </c>
      <c r="D366" s="432">
        <f>SUM(D353:D365)</f>
        <v>0</v>
      </c>
      <c r="E366" s="437"/>
      <c r="F366" s="410">
        <f>SUM(F353:F365)</f>
        <v>1</v>
      </c>
      <c r="G366" s="243">
        <f>SUM(G353:G365)</f>
        <v>0</v>
      </c>
    </row>
    <row r="367" spans="1:7" x14ac:dyDescent="0.25">
      <c r="A367" s="49" t="s">
        <v>2778</v>
      </c>
      <c r="B367" s="119"/>
      <c r="C367" s="242"/>
      <c r="D367" s="122"/>
      <c r="E367" s="115"/>
      <c r="F367" s="246" t="str">
        <f>IF($C$349=0,"",IF(C367="[for completion]","",IF(C367="","",C367/$C$349)))</f>
        <v/>
      </c>
      <c r="G367" s="246" t="str">
        <f>IF($D$349=0,"",IF(D367="[for completion]","",IF(D367="","",D367/$D$349)))</f>
        <v/>
      </c>
    </row>
    <row r="368" spans="1:7" x14ac:dyDescent="0.25">
      <c r="A368" s="49" t="s">
        <v>2779</v>
      </c>
      <c r="B368" s="119"/>
      <c r="C368" s="242"/>
      <c r="D368" s="122"/>
      <c r="E368" s="115"/>
      <c r="F368" s="246"/>
      <c r="G368" s="246"/>
    </row>
    <row r="369" spans="1:7" x14ac:dyDescent="0.25">
      <c r="A369" s="49" t="s">
        <v>2780</v>
      </c>
      <c r="B369" s="119"/>
      <c r="C369" s="242"/>
      <c r="D369" s="122"/>
      <c r="E369" s="115"/>
      <c r="F369" s="246"/>
      <c r="G369" s="246"/>
    </row>
    <row r="370" spans="1:7" x14ac:dyDescent="0.25">
      <c r="A370" s="49" t="s">
        <v>2781</v>
      </c>
      <c r="B370" s="119"/>
      <c r="C370" s="242"/>
      <c r="D370" s="122"/>
      <c r="E370" s="115"/>
      <c r="F370" s="246"/>
      <c r="G370" s="246"/>
    </row>
    <row r="371" spans="1:7" x14ac:dyDescent="0.25">
      <c r="A371" s="49" t="s">
        <v>2782</v>
      </c>
      <c r="B371" s="119"/>
      <c r="C371" s="242"/>
      <c r="D371" s="122"/>
      <c r="E371" s="115"/>
      <c r="F371" s="246"/>
      <c r="G371" s="246"/>
    </row>
    <row r="372" spans="1:7" x14ac:dyDescent="0.25">
      <c r="A372" s="49" t="s">
        <v>2783</v>
      </c>
      <c r="B372" s="119"/>
      <c r="C372" s="242"/>
      <c r="D372" s="122"/>
      <c r="E372" s="115"/>
      <c r="F372" s="246"/>
      <c r="G372" s="246"/>
    </row>
    <row r="373" spans="1:7" x14ac:dyDescent="0.25">
      <c r="A373" s="49" t="s">
        <v>2784</v>
      </c>
      <c r="B373" s="119"/>
      <c r="C373" s="242"/>
      <c r="D373" s="122"/>
      <c r="E373" s="115"/>
      <c r="F373" s="246"/>
      <c r="G373" s="246"/>
    </row>
    <row r="374" spans="1:7" x14ac:dyDescent="0.25">
      <c r="A374" s="49" t="s">
        <v>2785</v>
      </c>
      <c r="B374" s="119"/>
      <c r="C374" s="242"/>
      <c r="D374" s="122"/>
      <c r="E374" s="115"/>
      <c r="F374" s="250"/>
      <c r="G374" s="250"/>
    </row>
    <row r="375" spans="1:7" x14ac:dyDescent="0.25">
      <c r="A375" s="49" t="s">
        <v>2786</v>
      </c>
      <c r="B375" s="119"/>
      <c r="C375" s="218"/>
      <c r="D375" s="218"/>
      <c r="E375" s="115"/>
      <c r="F375" s="115"/>
      <c r="G375" s="115"/>
    </row>
    <row r="376" spans="1:7" x14ac:dyDescent="0.25">
      <c r="A376" s="49" t="s">
        <v>2787</v>
      </c>
      <c r="B376" s="119"/>
      <c r="C376" s="218"/>
      <c r="D376" s="218"/>
      <c r="E376" s="115"/>
      <c r="F376" s="115"/>
      <c r="G376" s="115"/>
    </row>
    <row r="377" spans="1:7" x14ac:dyDescent="0.25">
      <c r="A377" s="62"/>
      <c r="B377" s="238" t="s">
        <v>2788</v>
      </c>
      <c r="C377" s="238" t="s">
        <v>332</v>
      </c>
      <c r="D377" s="238" t="s">
        <v>1198</v>
      </c>
      <c r="E377" s="238"/>
      <c r="F377" s="238" t="s">
        <v>855</v>
      </c>
      <c r="G377" s="238" t="s">
        <v>2763</v>
      </c>
    </row>
    <row r="378" spans="1:7" x14ac:dyDescent="0.25">
      <c r="A378" s="49" t="s">
        <v>2789</v>
      </c>
      <c r="B378" s="119" t="s">
        <v>1303</v>
      </c>
      <c r="C378" s="242" t="s">
        <v>299</v>
      </c>
      <c r="D378" s="122" t="s">
        <v>299</v>
      </c>
      <c r="E378" s="115"/>
      <c r="F378" s="246" t="str">
        <f t="shared" ref="F378:F384" si="13">IF($C$385=0,"",IF(C378="[for completion]","",IF(C378="","",C378/$C$385)))</f>
        <v/>
      </c>
      <c r="G378" s="246" t="str">
        <f t="shared" ref="G378:G384" si="14">IF($D$385=0,"",IF(D378="[for completion]","",IF(D378="","",D378/$D$385)))</f>
        <v/>
      </c>
    </row>
    <row r="379" spans="1:7" x14ac:dyDescent="0.25">
      <c r="A379" s="49" t="s">
        <v>2790</v>
      </c>
      <c r="B379" s="276" t="s">
        <v>1305</v>
      </c>
      <c r="C379" s="242" t="s">
        <v>299</v>
      </c>
      <c r="D379" s="122" t="s">
        <v>299</v>
      </c>
      <c r="E379" s="115"/>
      <c r="F379" s="246" t="str">
        <f t="shared" si="13"/>
        <v/>
      </c>
      <c r="G379" s="246" t="str">
        <f t="shared" si="14"/>
        <v/>
      </c>
    </row>
    <row r="380" spans="1:7" x14ac:dyDescent="0.25">
      <c r="A380" s="49" t="s">
        <v>2791</v>
      </c>
      <c r="B380" s="119" t="s">
        <v>1307</v>
      </c>
      <c r="C380" s="242" t="s">
        <v>299</v>
      </c>
      <c r="D380" s="122" t="s">
        <v>299</v>
      </c>
      <c r="E380" s="115"/>
      <c r="F380" s="246" t="str">
        <f t="shared" si="13"/>
        <v/>
      </c>
      <c r="G380" s="246" t="str">
        <f t="shared" si="14"/>
        <v/>
      </c>
    </row>
    <row r="381" spans="1:7" x14ac:dyDescent="0.25">
      <c r="A381" s="49" t="s">
        <v>2792</v>
      </c>
      <c r="B381" s="119" t="s">
        <v>1309</v>
      </c>
      <c r="C381" s="242" t="s">
        <v>299</v>
      </c>
      <c r="D381" s="122" t="s">
        <v>299</v>
      </c>
      <c r="E381" s="115"/>
      <c r="F381" s="246" t="str">
        <f t="shared" si="13"/>
        <v/>
      </c>
      <c r="G381" s="246" t="str">
        <f t="shared" si="14"/>
        <v/>
      </c>
    </row>
    <row r="382" spans="1:7" x14ac:dyDescent="0.25">
      <c r="A382" s="49" t="s">
        <v>2793</v>
      </c>
      <c r="B382" s="119" t="s">
        <v>1311</v>
      </c>
      <c r="C382" s="409">
        <v>604.92614000000003</v>
      </c>
      <c r="D382" s="432" t="s">
        <v>2146</v>
      </c>
      <c r="E382" s="115"/>
      <c r="F382" s="246">
        <f t="shared" si="13"/>
        <v>1</v>
      </c>
      <c r="G382" s="246" t="str">
        <f t="shared" si="14"/>
        <v/>
      </c>
    </row>
    <row r="383" spans="1:7" x14ac:dyDescent="0.25">
      <c r="A383" s="49" t="s">
        <v>2794</v>
      </c>
      <c r="B383" s="119" t="s">
        <v>1313</v>
      </c>
      <c r="C383" s="242" t="s">
        <v>299</v>
      </c>
      <c r="D383" s="122" t="s">
        <v>299</v>
      </c>
      <c r="E383" s="115"/>
      <c r="F383" s="246" t="str">
        <f t="shared" si="13"/>
        <v/>
      </c>
      <c r="G383" s="246" t="str">
        <f t="shared" si="14"/>
        <v/>
      </c>
    </row>
    <row r="384" spans="1:7" x14ac:dyDescent="0.25">
      <c r="A384" s="49" t="s">
        <v>2795</v>
      </c>
      <c r="B384" s="119" t="s">
        <v>733</v>
      </c>
      <c r="C384" s="242" t="s">
        <v>299</v>
      </c>
      <c r="D384" s="122" t="s">
        <v>299</v>
      </c>
      <c r="E384" s="115"/>
      <c r="F384" s="246" t="str">
        <f t="shared" si="13"/>
        <v/>
      </c>
      <c r="G384" s="246" t="str">
        <f t="shared" si="14"/>
        <v/>
      </c>
    </row>
    <row r="385" spans="1:7" x14ac:dyDescent="0.25">
      <c r="A385" s="49" t="s">
        <v>2796</v>
      </c>
      <c r="B385" s="119" t="s">
        <v>372</v>
      </c>
      <c r="C385" s="242">
        <f>SUM(C378:C384)</f>
        <v>604.92614000000003</v>
      </c>
      <c r="D385" s="122">
        <f>SUM(D378:D384)</f>
        <v>0</v>
      </c>
      <c r="E385" s="115"/>
      <c r="F385" s="250">
        <f>SUM(F378:F384)</f>
        <v>1</v>
      </c>
      <c r="G385" s="250">
        <f>SUM(G378:G384)</f>
        <v>0</v>
      </c>
    </row>
    <row r="386" spans="1:7" x14ac:dyDescent="0.25">
      <c r="A386" s="49" t="s">
        <v>2797</v>
      </c>
      <c r="B386" s="119"/>
      <c r="C386" s="218"/>
      <c r="D386" s="218"/>
      <c r="E386" s="115"/>
      <c r="F386" s="115"/>
      <c r="G386" s="115"/>
    </row>
    <row r="387" spans="1:7" x14ac:dyDescent="0.25">
      <c r="A387" s="62"/>
      <c r="B387" s="238" t="s">
        <v>2798</v>
      </c>
      <c r="C387" s="238" t="s">
        <v>332</v>
      </c>
      <c r="D387" s="238" t="s">
        <v>1198</v>
      </c>
      <c r="E387" s="238"/>
      <c r="F387" s="238" t="s">
        <v>855</v>
      </c>
      <c r="G387" s="238" t="s">
        <v>2763</v>
      </c>
    </row>
    <row r="388" spans="1:7" x14ac:dyDescent="0.25">
      <c r="A388" s="49" t="s">
        <v>2799</v>
      </c>
      <c r="B388" s="119" t="s">
        <v>2800</v>
      </c>
      <c r="C388" s="242" t="s">
        <v>299</v>
      </c>
      <c r="D388" s="122" t="s">
        <v>299</v>
      </c>
      <c r="E388" s="115"/>
      <c r="F388" s="246" t="str">
        <f>IF($C$392=0,"",IF(C388="[for completion]","",IF(C388="","",C388/$C$392)))</f>
        <v/>
      </c>
      <c r="G388" s="246" t="str">
        <f>IF($D$392=0,"",IF(D388="[for completion]","",IF(D388="","",D388/$D$392)))</f>
        <v/>
      </c>
    </row>
    <row r="389" spans="1:7" x14ac:dyDescent="0.25">
      <c r="A389" s="49" t="s">
        <v>2801</v>
      </c>
      <c r="B389" s="276" t="s">
        <v>1579</v>
      </c>
      <c r="C389" s="242" t="s">
        <v>299</v>
      </c>
      <c r="D389" s="122" t="s">
        <v>299</v>
      </c>
      <c r="E389" s="115"/>
      <c r="F389" s="246" t="str">
        <f>IF($C$392=0,"",IF(C389="[for completion]","",IF(C389="","",C389/$C$392)))</f>
        <v/>
      </c>
      <c r="G389" s="246" t="str">
        <f>IF($D$392=0,"",IF(D389="[for completion]","",IF(D389="","",D389/$D$392)))</f>
        <v/>
      </c>
    </row>
    <row r="390" spans="1:7" x14ac:dyDescent="0.25">
      <c r="A390" s="49" t="s">
        <v>2802</v>
      </c>
      <c r="B390" s="119" t="s">
        <v>733</v>
      </c>
      <c r="C390" s="242" t="s">
        <v>299</v>
      </c>
      <c r="D390" s="122" t="s">
        <v>299</v>
      </c>
      <c r="E390" s="115"/>
      <c r="F390" s="246" t="str">
        <f>IF($C$392=0,"",IF(C390="[for completion]","",IF(C390="","",C390/$C$392)))</f>
        <v/>
      </c>
      <c r="G390" s="246" t="str">
        <f>IF($D$392=0,"",IF(D390="[for completion]","",IF(D390="","",D390/$D$392)))</f>
        <v/>
      </c>
    </row>
    <row r="391" spans="1:7" x14ac:dyDescent="0.25">
      <c r="A391" s="49" t="s">
        <v>2803</v>
      </c>
      <c r="B391" s="218" t="s">
        <v>1227</v>
      </c>
      <c r="C391" s="409">
        <v>604.92614000000003</v>
      </c>
      <c r="D391" s="432" t="s">
        <v>2146</v>
      </c>
      <c r="E391" s="437"/>
      <c r="F391" s="357">
        <f>IF($C$392=0,"",IF(C391="[for completion]","",IF(C391="","",C391/$C$392)))</f>
        <v>1</v>
      </c>
      <c r="G391" s="246" t="str">
        <f>IF($D$392=0,"",IF(D391="[for completion]","",IF(D391="","",D391/$D$392)))</f>
        <v/>
      </c>
    </row>
    <row r="392" spans="1:7" x14ac:dyDescent="0.25">
      <c r="A392" s="49" t="s">
        <v>2804</v>
      </c>
      <c r="B392" s="119" t="s">
        <v>372</v>
      </c>
      <c r="C392" s="409">
        <f>SUM(C388:C391)</f>
        <v>604.92614000000003</v>
      </c>
      <c r="D392" s="432">
        <f>SUM(D388:D391)</f>
        <v>0</v>
      </c>
      <c r="E392" s="437"/>
      <c r="F392" s="415">
        <f>SUM(F388:F391)</f>
        <v>1</v>
      </c>
      <c r="G392" s="250">
        <f>SUM(G388:G391)</f>
        <v>0</v>
      </c>
    </row>
    <row r="393" spans="1:7" x14ac:dyDescent="0.25">
      <c r="A393" s="49" t="s">
        <v>2805</v>
      </c>
      <c r="B393" s="218"/>
      <c r="C393" s="243"/>
      <c r="D393" s="218"/>
      <c r="E393" s="136"/>
      <c r="F393" s="136"/>
      <c r="G393" s="136"/>
    </row>
    <row r="394" spans="1:7" x14ac:dyDescent="0.25">
      <c r="A394" s="62"/>
      <c r="B394" s="238" t="s">
        <v>1326</v>
      </c>
      <c r="C394" s="238" t="s">
        <v>1327</v>
      </c>
      <c r="D394" s="238" t="s">
        <v>1328</v>
      </c>
      <c r="E394" s="238"/>
      <c r="F394" s="238" t="s">
        <v>1329</v>
      </c>
      <c r="G394" s="238"/>
    </row>
    <row r="395" spans="1:7" x14ac:dyDescent="0.25">
      <c r="A395" s="49" t="s">
        <v>2806</v>
      </c>
      <c r="B395" s="119" t="s">
        <v>1303</v>
      </c>
      <c r="C395" s="242" t="s">
        <v>299</v>
      </c>
      <c r="D395" s="242" t="s">
        <v>299</v>
      </c>
      <c r="E395" s="136"/>
      <c r="F395" s="242" t="s">
        <v>299</v>
      </c>
      <c r="G395" s="246" t="str">
        <f t="shared" ref="G395:G404" si="15">IF($D$413=0,"",IF(D395="[for completion]","",IF(D395="","",D395/$D$413)))</f>
        <v/>
      </c>
    </row>
    <row r="396" spans="1:7" x14ac:dyDescent="0.25">
      <c r="A396" s="49" t="s">
        <v>2807</v>
      </c>
      <c r="B396" s="276" t="s">
        <v>1305</v>
      </c>
      <c r="C396" s="242" t="s">
        <v>299</v>
      </c>
      <c r="D396" s="242" t="s">
        <v>299</v>
      </c>
      <c r="E396" s="136"/>
      <c r="F396" s="242" t="s">
        <v>299</v>
      </c>
      <c r="G396" s="246" t="str">
        <f t="shared" si="15"/>
        <v/>
      </c>
    </row>
    <row r="397" spans="1:7" x14ac:dyDescent="0.25">
      <c r="A397" s="49" t="s">
        <v>2808</v>
      </c>
      <c r="B397" s="119" t="s">
        <v>1307</v>
      </c>
      <c r="C397" s="242" t="s">
        <v>299</v>
      </c>
      <c r="D397" s="242" t="s">
        <v>299</v>
      </c>
      <c r="E397" s="136"/>
      <c r="F397" s="242" t="s">
        <v>299</v>
      </c>
      <c r="G397" s="246" t="str">
        <f t="shared" si="15"/>
        <v/>
      </c>
    </row>
    <row r="398" spans="1:7" x14ac:dyDescent="0.25">
      <c r="A398" s="49" t="s">
        <v>2809</v>
      </c>
      <c r="B398" s="119" t="s">
        <v>1309</v>
      </c>
      <c r="C398" s="242" t="s">
        <v>299</v>
      </c>
      <c r="D398" s="242" t="s">
        <v>299</v>
      </c>
      <c r="E398" s="136"/>
      <c r="F398" s="242" t="s">
        <v>299</v>
      </c>
      <c r="G398" s="246" t="str">
        <f t="shared" si="15"/>
        <v/>
      </c>
    </row>
    <row r="399" spans="1:7" x14ac:dyDescent="0.25">
      <c r="A399" s="49" t="s">
        <v>2810</v>
      </c>
      <c r="B399" s="119" t="s">
        <v>1311</v>
      </c>
      <c r="C399" s="409">
        <v>2577.1999999999998</v>
      </c>
      <c r="D399" s="409" t="s">
        <v>2146</v>
      </c>
      <c r="E399" s="136"/>
      <c r="F399" s="242" t="s">
        <v>299</v>
      </c>
      <c r="G399" s="246" t="str">
        <f t="shared" si="15"/>
        <v/>
      </c>
    </row>
    <row r="400" spans="1:7" x14ac:dyDescent="0.25">
      <c r="A400" s="49" t="s">
        <v>2811</v>
      </c>
      <c r="B400" s="119" t="s">
        <v>1313</v>
      </c>
      <c r="C400" s="409" t="s">
        <v>299</v>
      </c>
      <c r="D400" s="409" t="s">
        <v>299</v>
      </c>
      <c r="E400" s="136"/>
      <c r="F400" s="242" t="s">
        <v>299</v>
      </c>
      <c r="G400" s="246" t="str">
        <f t="shared" si="15"/>
        <v/>
      </c>
    </row>
    <row r="401" spans="1:7" x14ac:dyDescent="0.25">
      <c r="A401" s="49" t="s">
        <v>2812</v>
      </c>
      <c r="B401" s="119" t="s">
        <v>370</v>
      </c>
      <c r="C401" s="409" t="s">
        <v>299</v>
      </c>
      <c r="D401" s="409" t="s">
        <v>299</v>
      </c>
      <c r="E401" s="136"/>
      <c r="F401" s="242" t="s">
        <v>299</v>
      </c>
      <c r="G401" s="246" t="str">
        <f t="shared" si="15"/>
        <v/>
      </c>
    </row>
    <row r="402" spans="1:7" x14ac:dyDescent="0.25">
      <c r="A402" s="49" t="s">
        <v>2813</v>
      </c>
      <c r="B402" s="119" t="s">
        <v>2814</v>
      </c>
      <c r="C402" s="409" t="s">
        <v>299</v>
      </c>
      <c r="D402" s="409" t="s">
        <v>299</v>
      </c>
      <c r="E402" s="136"/>
      <c r="F402" s="242" t="s">
        <v>299</v>
      </c>
      <c r="G402" s="246" t="str">
        <f t="shared" si="15"/>
        <v/>
      </c>
    </row>
    <row r="403" spans="1:7" x14ac:dyDescent="0.25">
      <c r="A403" s="49" t="s">
        <v>2815</v>
      </c>
      <c r="B403" s="119" t="s">
        <v>372</v>
      </c>
      <c r="C403" s="409">
        <f>SUM(C395:C402)</f>
        <v>2577.1999999999998</v>
      </c>
      <c r="D403" s="409">
        <f>SUM(D395:D402)</f>
        <v>0</v>
      </c>
      <c r="E403" s="136"/>
      <c r="F403" s="218"/>
      <c r="G403" s="246" t="str">
        <f t="shared" si="15"/>
        <v/>
      </c>
    </row>
    <row r="404" spans="1:7" x14ac:dyDescent="0.25">
      <c r="A404" s="49" t="s">
        <v>2816</v>
      </c>
      <c r="B404" s="218" t="s">
        <v>1340</v>
      </c>
      <c r="C404" s="218"/>
      <c r="D404" s="218"/>
      <c r="E404" s="218"/>
      <c r="F404" s="242" t="s">
        <v>299</v>
      </c>
      <c r="G404" s="246" t="str">
        <f t="shared" si="15"/>
        <v/>
      </c>
    </row>
    <row r="405" spans="1:7" x14ac:dyDescent="0.25">
      <c r="A405" s="49" t="s">
        <v>2817</v>
      </c>
      <c r="B405" s="119"/>
      <c r="C405" s="218"/>
      <c r="D405" s="218"/>
      <c r="E405" s="136"/>
      <c r="F405" s="246"/>
      <c r="G405" s="246"/>
    </row>
    <row r="406" spans="1:7" x14ac:dyDescent="0.25">
      <c r="A406" s="49" t="s">
        <v>2818</v>
      </c>
      <c r="B406" s="119"/>
      <c r="C406" s="218"/>
      <c r="D406" s="218"/>
      <c r="E406" s="136"/>
      <c r="F406" s="246"/>
      <c r="G406" s="246"/>
    </row>
    <row r="407" spans="1:7" x14ac:dyDescent="0.25">
      <c r="A407" s="49" t="s">
        <v>2819</v>
      </c>
      <c r="B407" s="119"/>
      <c r="C407" s="218"/>
      <c r="D407" s="218"/>
      <c r="E407" s="136"/>
      <c r="F407" s="246"/>
      <c r="G407" s="246"/>
    </row>
    <row r="408" spans="1:7" x14ac:dyDescent="0.25">
      <c r="A408" s="49" t="s">
        <v>2820</v>
      </c>
      <c r="B408" s="119"/>
      <c r="C408" s="218"/>
      <c r="D408" s="218"/>
      <c r="E408" s="136"/>
      <c r="F408" s="246"/>
      <c r="G408" s="246"/>
    </row>
    <row r="409" spans="1:7" x14ac:dyDescent="0.25">
      <c r="A409" s="49" t="s">
        <v>2821</v>
      </c>
      <c r="B409" s="119"/>
      <c r="C409" s="218"/>
      <c r="D409" s="218"/>
      <c r="E409" s="136"/>
      <c r="F409" s="246"/>
      <c r="G409" s="246"/>
    </row>
    <row r="410" spans="1:7" x14ac:dyDescent="0.25">
      <c r="A410" s="49" t="s">
        <v>2822</v>
      </c>
      <c r="B410" s="119"/>
      <c r="C410" s="218"/>
      <c r="D410" s="218"/>
      <c r="E410" s="136"/>
      <c r="F410" s="246"/>
      <c r="G410" s="246"/>
    </row>
    <row r="411" spans="1:7" x14ac:dyDescent="0.25">
      <c r="A411" s="49" t="s">
        <v>2823</v>
      </c>
      <c r="B411" s="119"/>
      <c r="C411" s="218"/>
      <c r="D411" s="218"/>
      <c r="E411" s="136"/>
      <c r="F411" s="246"/>
      <c r="G411" s="246"/>
    </row>
    <row r="412" spans="1:7" x14ac:dyDescent="0.25">
      <c r="A412" s="49" t="s">
        <v>2824</v>
      </c>
      <c r="B412" s="119"/>
      <c r="C412" s="218"/>
      <c r="D412" s="218"/>
      <c r="E412" s="136"/>
      <c r="F412" s="246"/>
      <c r="G412" s="246"/>
    </row>
    <row r="413" spans="1:7" x14ac:dyDescent="0.25">
      <c r="A413" s="49" t="s">
        <v>2825</v>
      </c>
      <c r="B413" s="119"/>
      <c r="C413" s="242"/>
      <c r="D413" s="218"/>
      <c r="E413" s="136"/>
      <c r="F413" s="350"/>
      <c r="G413" s="350"/>
    </row>
    <row r="414" spans="1:7" x14ac:dyDescent="0.25">
      <c r="A414" s="49" t="s">
        <v>2826</v>
      </c>
      <c r="B414" s="218"/>
      <c r="C414" s="243"/>
      <c r="D414" s="218"/>
      <c r="E414" s="136"/>
      <c r="F414" s="136"/>
      <c r="G414" s="136"/>
    </row>
    <row r="415" spans="1:7" x14ac:dyDescent="0.25">
      <c r="A415" s="49" t="s">
        <v>2827</v>
      </c>
      <c r="B415" s="218"/>
      <c r="C415" s="243"/>
      <c r="D415" s="218"/>
      <c r="E415" s="136"/>
      <c r="F415" s="136"/>
      <c r="G415" s="136"/>
    </row>
    <row r="416" spans="1:7" x14ac:dyDescent="0.25">
      <c r="A416" s="49" t="s">
        <v>2828</v>
      </c>
      <c r="B416" s="218"/>
      <c r="C416" s="243"/>
      <c r="D416" s="218"/>
      <c r="E416" s="136"/>
      <c r="F416" s="136"/>
      <c r="G416" s="136"/>
    </row>
    <row r="417" spans="1:7" x14ac:dyDescent="0.25">
      <c r="A417" s="49" t="s">
        <v>2829</v>
      </c>
      <c r="B417" s="218"/>
      <c r="C417" s="243"/>
      <c r="D417" s="218"/>
      <c r="E417" s="136"/>
      <c r="F417" s="136"/>
      <c r="G417" s="136"/>
    </row>
    <row r="418" spans="1:7" x14ac:dyDescent="0.25">
      <c r="A418" s="49" t="s">
        <v>2830</v>
      </c>
      <c r="B418" s="218"/>
      <c r="C418" s="243"/>
      <c r="D418" s="218"/>
      <c r="E418" s="136"/>
      <c r="F418" s="136"/>
      <c r="G418" s="136"/>
    </row>
    <row r="419" spans="1:7" x14ac:dyDescent="0.25">
      <c r="A419" s="49" t="s">
        <v>2831</v>
      </c>
      <c r="B419" s="218"/>
      <c r="C419" s="243"/>
      <c r="D419" s="218"/>
      <c r="E419" s="136"/>
      <c r="F419" s="136"/>
      <c r="G419" s="136"/>
    </row>
    <row r="420" spans="1:7" x14ac:dyDescent="0.25">
      <c r="A420" s="49" t="s">
        <v>2832</v>
      </c>
      <c r="B420" s="218"/>
      <c r="C420" s="243"/>
      <c r="D420" s="218"/>
      <c r="E420" s="136"/>
      <c r="F420" s="136"/>
      <c r="G420" s="136"/>
    </row>
    <row r="421" spans="1:7" x14ac:dyDescent="0.25">
      <c r="A421" s="49" t="s">
        <v>2833</v>
      </c>
      <c r="B421" s="218"/>
      <c r="C421" s="243"/>
      <c r="D421" s="218"/>
      <c r="E421" s="136"/>
      <c r="F421" s="136"/>
      <c r="G421" s="136"/>
    </row>
    <row r="422" spans="1:7" x14ac:dyDescent="0.25">
      <c r="A422" s="49" t="s">
        <v>2834</v>
      </c>
      <c r="B422" s="218"/>
      <c r="C422" s="243"/>
      <c r="D422" s="218"/>
      <c r="E422" s="136"/>
      <c r="F422" s="136"/>
      <c r="G422" s="136"/>
    </row>
    <row r="423" spans="1:7" x14ac:dyDescent="0.25">
      <c r="A423" s="49" t="s">
        <v>2835</v>
      </c>
      <c r="B423" s="218"/>
      <c r="C423" s="243"/>
      <c r="D423" s="218"/>
      <c r="E423" s="136"/>
      <c r="F423" s="136"/>
      <c r="G423" s="136"/>
    </row>
    <row r="424" spans="1:7" x14ac:dyDescent="0.25">
      <c r="A424" s="49" t="s">
        <v>2836</v>
      </c>
      <c r="B424" s="218"/>
      <c r="C424" s="243"/>
      <c r="D424" s="218"/>
      <c r="E424" s="136"/>
      <c r="F424" s="136"/>
      <c r="G424" s="136"/>
    </row>
    <row r="425" spans="1:7" x14ac:dyDescent="0.25">
      <c r="A425" s="49" t="s">
        <v>2837</v>
      </c>
      <c r="B425" s="218"/>
      <c r="C425" s="243"/>
      <c r="D425" s="218"/>
      <c r="E425" s="136"/>
      <c r="F425" s="136"/>
      <c r="G425" s="136"/>
    </row>
    <row r="426" spans="1:7" x14ac:dyDescent="0.25">
      <c r="A426" s="49" t="s">
        <v>2838</v>
      </c>
      <c r="B426" s="218"/>
      <c r="C426" s="243"/>
      <c r="D426" s="218"/>
      <c r="E426" s="136"/>
      <c r="F426" s="136"/>
      <c r="G426" s="136"/>
    </row>
    <row r="427" spans="1:7" x14ac:dyDescent="0.25">
      <c r="A427" s="49" t="s">
        <v>2839</v>
      </c>
      <c r="B427" s="218"/>
      <c r="C427" s="243"/>
      <c r="D427" s="218"/>
      <c r="E427" s="136"/>
      <c r="F427" s="136"/>
      <c r="G427" s="136"/>
    </row>
    <row r="428" spans="1:7" x14ac:dyDescent="0.25">
      <c r="A428" s="49" t="s">
        <v>2840</v>
      </c>
      <c r="B428" s="218"/>
      <c r="C428" s="243"/>
      <c r="D428" s="218"/>
      <c r="E428" s="136"/>
      <c r="F428" s="136"/>
      <c r="G428" s="136"/>
    </row>
    <row r="429" spans="1:7" x14ac:dyDescent="0.25">
      <c r="A429" s="49" t="s">
        <v>2841</v>
      </c>
      <c r="B429" s="218"/>
      <c r="C429" s="243"/>
      <c r="D429" s="218"/>
      <c r="E429" s="136"/>
      <c r="F429" s="136"/>
      <c r="G429" s="136"/>
    </row>
    <row r="430" spans="1:7" x14ac:dyDescent="0.25">
      <c r="A430" s="49" t="s">
        <v>2842</v>
      </c>
      <c r="B430" s="218"/>
      <c r="C430" s="243"/>
      <c r="D430" s="218"/>
      <c r="E430" s="136"/>
      <c r="F430" s="136"/>
      <c r="G430" s="136"/>
    </row>
    <row r="431" spans="1:7" x14ac:dyDescent="0.25">
      <c r="A431" s="49" t="s">
        <v>2843</v>
      </c>
      <c r="B431" s="218"/>
      <c r="C431" s="243"/>
      <c r="D431" s="218"/>
      <c r="E431" s="136"/>
      <c r="F431" s="136"/>
      <c r="G431" s="136"/>
    </row>
    <row r="432" spans="1:7" x14ac:dyDescent="0.25">
      <c r="A432" s="49" t="s">
        <v>2844</v>
      </c>
      <c r="B432" s="218"/>
      <c r="C432" s="243"/>
      <c r="D432" s="218"/>
      <c r="E432" s="136"/>
      <c r="F432" s="136"/>
      <c r="G432" s="136"/>
    </row>
    <row r="433" spans="1:7" x14ac:dyDescent="0.25">
      <c r="A433" s="49" t="s">
        <v>2845</v>
      </c>
      <c r="B433" s="218"/>
      <c r="C433" s="243"/>
      <c r="D433" s="218"/>
      <c r="E433" s="136"/>
      <c r="F433" s="136"/>
      <c r="G433" s="136"/>
    </row>
    <row r="434" spans="1:7" x14ac:dyDescent="0.25">
      <c r="A434" s="49" t="s">
        <v>2846</v>
      </c>
      <c r="B434" s="218"/>
      <c r="C434" s="243"/>
      <c r="D434" s="218"/>
      <c r="E434" s="136"/>
      <c r="F434" s="136"/>
      <c r="G434" s="136"/>
    </row>
    <row r="435" spans="1:7" x14ac:dyDescent="0.25">
      <c r="A435" s="49" t="s">
        <v>2847</v>
      </c>
      <c r="B435" s="218"/>
      <c r="C435" s="243"/>
      <c r="D435" s="218"/>
      <c r="E435" s="136"/>
      <c r="F435" s="136"/>
      <c r="G435" s="136"/>
    </row>
    <row r="436" spans="1:7" x14ac:dyDescent="0.25">
      <c r="A436" s="49" t="s">
        <v>2848</v>
      </c>
      <c r="B436" s="218"/>
      <c r="C436" s="243"/>
      <c r="D436" s="218"/>
      <c r="E436" s="136"/>
      <c r="F436" s="136"/>
      <c r="G436" s="136"/>
    </row>
    <row r="437" spans="1:7" x14ac:dyDescent="0.25">
      <c r="A437" s="49" t="s">
        <v>2849</v>
      </c>
      <c r="B437" s="218"/>
      <c r="C437" s="243"/>
      <c r="D437" s="218"/>
      <c r="E437" s="136"/>
      <c r="F437" s="136"/>
      <c r="G437" s="136"/>
    </row>
    <row r="438" spans="1:7" x14ac:dyDescent="0.25">
      <c r="A438" s="49" t="s">
        <v>2850</v>
      </c>
      <c r="B438" s="218"/>
      <c r="C438" s="243"/>
      <c r="D438" s="218"/>
      <c r="E438" s="136"/>
      <c r="F438" s="136"/>
      <c r="G438" s="136"/>
    </row>
    <row r="439" spans="1:7" x14ac:dyDescent="0.25">
      <c r="A439" s="49" t="s">
        <v>2851</v>
      </c>
      <c r="B439" s="218"/>
      <c r="C439" s="243"/>
      <c r="D439" s="218"/>
      <c r="E439" s="136"/>
      <c r="F439" s="136"/>
      <c r="G439" s="136"/>
    </row>
    <row r="440" spans="1:7" x14ac:dyDescent="0.25">
      <c r="A440" s="49" t="s">
        <v>2852</v>
      </c>
      <c r="B440" s="218"/>
      <c r="C440" s="243"/>
      <c r="D440" s="218"/>
      <c r="E440" s="136"/>
      <c r="F440" s="136"/>
      <c r="G440" s="136"/>
    </row>
    <row r="441" spans="1:7" x14ac:dyDescent="0.25">
      <c r="A441" s="49" t="s">
        <v>2853</v>
      </c>
      <c r="B441" s="218"/>
      <c r="C441" s="243"/>
      <c r="D441" s="218"/>
      <c r="E441" s="136"/>
      <c r="F441" s="136"/>
      <c r="G441" s="136"/>
    </row>
    <row r="442" spans="1:7" x14ac:dyDescent="0.25">
      <c r="A442" s="49" t="s">
        <v>2854</v>
      </c>
      <c r="B442" s="218"/>
      <c r="C442" s="243"/>
      <c r="D442" s="218"/>
      <c r="E442" s="136"/>
      <c r="F442" s="136"/>
      <c r="G442" s="136"/>
    </row>
    <row r="443" spans="1:7" ht="18.75" customHeight="1" x14ac:dyDescent="0.25">
      <c r="A443" s="100"/>
      <c r="B443" s="277" t="s">
        <v>2855</v>
      </c>
      <c r="C443" s="273"/>
      <c r="D443" s="273"/>
      <c r="E443" s="273"/>
      <c r="F443" s="273"/>
      <c r="G443" s="273"/>
    </row>
    <row r="444" spans="1:7" x14ac:dyDescent="0.25">
      <c r="A444" s="62"/>
      <c r="B444" s="238" t="s">
        <v>1379</v>
      </c>
      <c r="C444" s="238" t="s">
        <v>1067</v>
      </c>
      <c r="D444" s="238" t="s">
        <v>1068</v>
      </c>
      <c r="E444" s="238"/>
      <c r="F444" s="238" t="s">
        <v>856</v>
      </c>
      <c r="G444" s="238" t="s">
        <v>1070</v>
      </c>
    </row>
    <row r="445" spans="1:7" x14ac:dyDescent="0.25">
      <c r="A445" s="49" t="s">
        <v>2856</v>
      </c>
      <c r="B445" s="218" t="s">
        <v>1072</v>
      </c>
      <c r="C445" s="469">
        <v>16.32422</v>
      </c>
      <c r="D445" s="417">
        <v>366</v>
      </c>
      <c r="E445" s="417"/>
      <c r="F445" s="419"/>
      <c r="G445" s="419"/>
    </row>
    <row r="446" spans="1:7" x14ac:dyDescent="0.25">
      <c r="A446" s="58"/>
      <c r="B446" s="218"/>
      <c r="C446" s="356"/>
      <c r="D446" s="417"/>
      <c r="E446" s="417"/>
      <c r="F446" s="419"/>
      <c r="G446" s="419"/>
    </row>
    <row r="447" spans="1:7" x14ac:dyDescent="0.25">
      <c r="A447" s="49"/>
      <c r="B447" s="218" t="s">
        <v>1073</v>
      </c>
      <c r="C447" s="356"/>
      <c r="D447" s="417"/>
      <c r="E447" s="417"/>
      <c r="F447" s="419"/>
      <c r="G447" s="419"/>
    </row>
    <row r="448" spans="1:7" x14ac:dyDescent="0.25">
      <c r="A448" s="49" t="s">
        <v>2857</v>
      </c>
      <c r="B448" s="119" t="s">
        <v>1075</v>
      </c>
      <c r="C448" s="409">
        <v>1.10894</v>
      </c>
      <c r="D448" s="409">
        <v>9</v>
      </c>
      <c r="E448" s="417"/>
      <c r="F448" s="357">
        <f t="shared" ref="F448:F471" si="16">IF($C$472=0,"",IF(C448="[for completion]","",IF(C448="","",C448/$C$472)))</f>
        <v>1.8560708772098869E-4</v>
      </c>
      <c r="G448" s="357">
        <f t="shared" ref="G448:G471" si="17">IF($D$472=0,"",IF(D448="[for completion]","",IF(D448="","",D448/$D$472)))</f>
        <v>2.4590163934426229E-2</v>
      </c>
    </row>
    <row r="449" spans="1:7" x14ac:dyDescent="0.25">
      <c r="A449" s="49" t="s">
        <v>2858</v>
      </c>
      <c r="B449" s="119" t="s">
        <v>1077</v>
      </c>
      <c r="C449" s="409">
        <v>13.011950000000001</v>
      </c>
      <c r="D449" s="409">
        <v>24</v>
      </c>
      <c r="E449" s="417"/>
      <c r="F449" s="357">
        <f t="shared" si="16"/>
        <v>2.1778546585668464E-3</v>
      </c>
      <c r="G449" s="357">
        <f t="shared" si="17"/>
        <v>6.5573770491803282E-2</v>
      </c>
    </row>
    <row r="450" spans="1:7" x14ac:dyDescent="0.25">
      <c r="A450" s="49" t="s">
        <v>2859</v>
      </c>
      <c r="B450" s="119" t="s">
        <v>1079</v>
      </c>
      <c r="C450" s="409">
        <v>749.92322000000001</v>
      </c>
      <c r="D450" s="409">
        <v>164</v>
      </c>
      <c r="E450" s="417"/>
      <c r="F450" s="357">
        <f t="shared" si="16"/>
        <v>0.12551721903668936</v>
      </c>
      <c r="G450" s="357">
        <f t="shared" si="17"/>
        <v>0.44808743169398907</v>
      </c>
    </row>
    <row r="451" spans="1:7" x14ac:dyDescent="0.25">
      <c r="A451" s="49" t="s">
        <v>2860</v>
      </c>
      <c r="B451" s="119" t="s">
        <v>1081</v>
      </c>
      <c r="C451" s="409">
        <v>5210.6199699999997</v>
      </c>
      <c r="D451" s="409">
        <v>169</v>
      </c>
      <c r="E451" s="417"/>
      <c r="F451" s="357">
        <f t="shared" si="16"/>
        <v>0.87211931921702279</v>
      </c>
      <c r="G451" s="357">
        <f t="shared" si="17"/>
        <v>0.46174863387978143</v>
      </c>
    </row>
    <row r="452" spans="1:7" x14ac:dyDescent="0.25">
      <c r="A452" s="49" t="s">
        <v>2861</v>
      </c>
      <c r="B452" s="119" t="s">
        <v>985</v>
      </c>
      <c r="C452" s="242" t="s">
        <v>299</v>
      </c>
      <c r="D452" s="242" t="s">
        <v>299</v>
      </c>
      <c r="E452" s="234"/>
      <c r="F452" s="246" t="str">
        <f t="shared" si="16"/>
        <v/>
      </c>
      <c r="G452" s="246" t="str">
        <f t="shared" si="17"/>
        <v/>
      </c>
    </row>
    <row r="453" spans="1:7" x14ac:dyDescent="0.25">
      <c r="A453" s="49" t="s">
        <v>2862</v>
      </c>
      <c r="B453" s="119" t="s">
        <v>985</v>
      </c>
      <c r="C453" s="242" t="s">
        <v>299</v>
      </c>
      <c r="D453" s="242" t="s">
        <v>299</v>
      </c>
      <c r="E453" s="234"/>
      <c r="F453" s="246" t="str">
        <f t="shared" si="16"/>
        <v/>
      </c>
      <c r="G453" s="246" t="str">
        <f t="shared" si="17"/>
        <v/>
      </c>
    </row>
    <row r="454" spans="1:7" x14ac:dyDescent="0.25">
      <c r="A454" s="49" t="s">
        <v>2863</v>
      </c>
      <c r="B454" s="119" t="s">
        <v>985</v>
      </c>
      <c r="C454" s="242" t="s">
        <v>299</v>
      </c>
      <c r="D454" s="242" t="s">
        <v>299</v>
      </c>
      <c r="E454" s="234"/>
      <c r="F454" s="246" t="str">
        <f t="shared" si="16"/>
        <v/>
      </c>
      <c r="G454" s="246" t="str">
        <f t="shared" si="17"/>
        <v/>
      </c>
    </row>
    <row r="455" spans="1:7" x14ac:dyDescent="0.25">
      <c r="A455" s="49" t="s">
        <v>2864</v>
      </c>
      <c r="B455" s="119" t="s">
        <v>985</v>
      </c>
      <c r="C455" s="242" t="s">
        <v>299</v>
      </c>
      <c r="D455" s="122" t="s">
        <v>299</v>
      </c>
      <c r="E455" s="234"/>
      <c r="F455" s="246" t="str">
        <f t="shared" si="16"/>
        <v/>
      </c>
      <c r="G455" s="246" t="str">
        <f t="shared" si="17"/>
        <v/>
      </c>
    </row>
    <row r="456" spans="1:7" x14ac:dyDescent="0.25">
      <c r="A456" s="49" t="s">
        <v>2865</v>
      </c>
      <c r="B456" s="119" t="s">
        <v>985</v>
      </c>
      <c r="C456" s="242" t="s">
        <v>299</v>
      </c>
      <c r="D456" s="122" t="s">
        <v>299</v>
      </c>
      <c r="E456" s="234"/>
      <c r="F456" s="246" t="str">
        <f t="shared" si="16"/>
        <v/>
      </c>
      <c r="G456" s="246" t="str">
        <f t="shared" si="17"/>
        <v/>
      </c>
    </row>
    <row r="457" spans="1:7" x14ac:dyDescent="0.25">
      <c r="A457" s="49" t="s">
        <v>2866</v>
      </c>
      <c r="B457" s="119" t="s">
        <v>985</v>
      </c>
      <c r="C457" s="242" t="s">
        <v>299</v>
      </c>
      <c r="D457" s="122" t="s">
        <v>299</v>
      </c>
      <c r="E457" s="119"/>
      <c r="F457" s="246" t="str">
        <f t="shared" si="16"/>
        <v/>
      </c>
      <c r="G457" s="246" t="str">
        <f t="shared" si="17"/>
        <v/>
      </c>
    </row>
    <row r="458" spans="1:7" x14ac:dyDescent="0.25">
      <c r="A458" s="49" t="s">
        <v>2867</v>
      </c>
      <c r="B458" s="119" t="s">
        <v>985</v>
      </c>
      <c r="C458" s="242" t="s">
        <v>299</v>
      </c>
      <c r="D458" s="122" t="s">
        <v>299</v>
      </c>
      <c r="E458" s="119"/>
      <c r="F458" s="246" t="str">
        <f t="shared" si="16"/>
        <v/>
      </c>
      <c r="G458" s="246" t="str">
        <f t="shared" si="17"/>
        <v/>
      </c>
    </row>
    <row r="459" spans="1:7" x14ac:dyDescent="0.25">
      <c r="A459" s="49" t="s">
        <v>2868</v>
      </c>
      <c r="B459" s="119" t="s">
        <v>985</v>
      </c>
      <c r="C459" s="242" t="s">
        <v>299</v>
      </c>
      <c r="D459" s="122" t="s">
        <v>299</v>
      </c>
      <c r="E459" s="119"/>
      <c r="F459" s="246" t="str">
        <f t="shared" si="16"/>
        <v/>
      </c>
      <c r="G459" s="246" t="str">
        <f t="shared" si="17"/>
        <v/>
      </c>
    </row>
    <row r="460" spans="1:7" x14ac:dyDescent="0.25">
      <c r="A460" s="49" t="s">
        <v>2869</v>
      </c>
      <c r="B460" s="119" t="s">
        <v>985</v>
      </c>
      <c r="C460" s="242" t="s">
        <v>299</v>
      </c>
      <c r="D460" s="122" t="s">
        <v>299</v>
      </c>
      <c r="E460" s="119"/>
      <c r="F460" s="246" t="str">
        <f t="shared" si="16"/>
        <v/>
      </c>
      <c r="G460" s="246" t="str">
        <f t="shared" si="17"/>
        <v/>
      </c>
    </row>
    <row r="461" spans="1:7" x14ac:dyDescent="0.25">
      <c r="A461" s="49" t="s">
        <v>2870</v>
      </c>
      <c r="B461" s="119" t="s">
        <v>985</v>
      </c>
      <c r="C461" s="242" t="s">
        <v>299</v>
      </c>
      <c r="D461" s="122" t="s">
        <v>299</v>
      </c>
      <c r="E461" s="119"/>
      <c r="F461" s="246" t="str">
        <f t="shared" si="16"/>
        <v/>
      </c>
      <c r="G461" s="246" t="str">
        <f t="shared" si="17"/>
        <v/>
      </c>
    </row>
    <row r="462" spans="1:7" x14ac:dyDescent="0.25">
      <c r="A462" s="49" t="s">
        <v>2871</v>
      </c>
      <c r="B462" s="119" t="s">
        <v>985</v>
      </c>
      <c r="C462" s="242" t="s">
        <v>299</v>
      </c>
      <c r="D462" s="122" t="s">
        <v>299</v>
      </c>
      <c r="E462" s="119"/>
      <c r="F462" s="246" t="str">
        <f t="shared" si="16"/>
        <v/>
      </c>
      <c r="G462" s="246" t="str">
        <f t="shared" si="17"/>
        <v/>
      </c>
    </row>
    <row r="463" spans="1:7" x14ac:dyDescent="0.25">
      <c r="A463" s="49" t="s">
        <v>2872</v>
      </c>
      <c r="B463" s="119" t="s">
        <v>985</v>
      </c>
      <c r="C463" s="242" t="s">
        <v>299</v>
      </c>
      <c r="D463" s="122" t="s">
        <v>299</v>
      </c>
      <c r="E463" s="218"/>
      <c r="F463" s="246" t="str">
        <f t="shared" si="16"/>
        <v/>
      </c>
      <c r="G463" s="246" t="str">
        <f t="shared" si="17"/>
        <v/>
      </c>
    </row>
    <row r="464" spans="1:7" x14ac:dyDescent="0.25">
      <c r="A464" s="49" t="s">
        <v>2873</v>
      </c>
      <c r="B464" s="119" t="s">
        <v>985</v>
      </c>
      <c r="C464" s="242" t="s">
        <v>299</v>
      </c>
      <c r="D464" s="122" t="s">
        <v>299</v>
      </c>
      <c r="E464" s="244"/>
      <c r="F464" s="246" t="str">
        <f t="shared" si="16"/>
        <v/>
      </c>
      <c r="G464" s="246" t="str">
        <f t="shared" si="17"/>
        <v/>
      </c>
    </row>
    <row r="465" spans="1:7" x14ac:dyDescent="0.25">
      <c r="A465" s="49" t="s">
        <v>2874</v>
      </c>
      <c r="B465" s="119" t="s">
        <v>985</v>
      </c>
      <c r="C465" s="242" t="s">
        <v>299</v>
      </c>
      <c r="D465" s="122" t="s">
        <v>299</v>
      </c>
      <c r="E465" s="244"/>
      <c r="F465" s="246" t="str">
        <f t="shared" si="16"/>
        <v/>
      </c>
      <c r="G465" s="246" t="str">
        <f t="shared" si="17"/>
        <v/>
      </c>
    </row>
    <row r="466" spans="1:7" x14ac:dyDescent="0.25">
      <c r="A466" s="49" t="s">
        <v>2875</v>
      </c>
      <c r="B466" s="119" t="s">
        <v>985</v>
      </c>
      <c r="C466" s="242" t="s">
        <v>299</v>
      </c>
      <c r="D466" s="122" t="s">
        <v>299</v>
      </c>
      <c r="E466" s="244"/>
      <c r="F466" s="246" t="str">
        <f t="shared" si="16"/>
        <v/>
      </c>
      <c r="G466" s="246" t="str">
        <f t="shared" si="17"/>
        <v/>
      </c>
    </row>
    <row r="467" spans="1:7" x14ac:dyDescent="0.25">
      <c r="A467" s="49" t="s">
        <v>2876</v>
      </c>
      <c r="B467" s="119" t="s">
        <v>985</v>
      </c>
      <c r="C467" s="242" t="s">
        <v>299</v>
      </c>
      <c r="D467" s="122" t="s">
        <v>299</v>
      </c>
      <c r="E467" s="244"/>
      <c r="F467" s="246" t="str">
        <f t="shared" si="16"/>
        <v/>
      </c>
      <c r="G467" s="246" t="str">
        <f t="shared" si="17"/>
        <v/>
      </c>
    </row>
    <row r="468" spans="1:7" x14ac:dyDescent="0.25">
      <c r="A468" s="49" t="s">
        <v>2877</v>
      </c>
      <c r="B468" s="119" t="s">
        <v>985</v>
      </c>
      <c r="C468" s="242" t="s">
        <v>299</v>
      </c>
      <c r="D468" s="122" t="s">
        <v>299</v>
      </c>
      <c r="E468" s="244"/>
      <c r="F468" s="246" t="str">
        <f t="shared" si="16"/>
        <v/>
      </c>
      <c r="G468" s="246" t="str">
        <f t="shared" si="17"/>
        <v/>
      </c>
    </row>
    <row r="469" spans="1:7" x14ac:dyDescent="0.25">
      <c r="A469" s="49" t="s">
        <v>2878</v>
      </c>
      <c r="B469" s="119" t="s">
        <v>985</v>
      </c>
      <c r="C469" s="242" t="s">
        <v>299</v>
      </c>
      <c r="D469" s="122" t="s">
        <v>299</v>
      </c>
      <c r="E469" s="244"/>
      <c r="F469" s="246" t="str">
        <f t="shared" si="16"/>
        <v/>
      </c>
      <c r="G469" s="246" t="str">
        <f t="shared" si="17"/>
        <v/>
      </c>
    </row>
    <row r="470" spans="1:7" x14ac:dyDescent="0.25">
      <c r="A470" s="49" t="s">
        <v>2879</v>
      </c>
      <c r="B470" s="119" t="s">
        <v>985</v>
      </c>
      <c r="C470" s="242" t="s">
        <v>299</v>
      </c>
      <c r="D470" s="122" t="s">
        <v>299</v>
      </c>
      <c r="E470" s="244"/>
      <c r="F470" s="246" t="str">
        <f t="shared" si="16"/>
        <v/>
      </c>
      <c r="G470" s="246" t="str">
        <f t="shared" si="17"/>
        <v/>
      </c>
    </row>
    <row r="471" spans="1:7" x14ac:dyDescent="0.25">
      <c r="A471" s="49" t="s">
        <v>2880</v>
      </c>
      <c r="B471" s="119" t="s">
        <v>985</v>
      </c>
      <c r="C471" s="242" t="s">
        <v>299</v>
      </c>
      <c r="D471" s="122" t="s">
        <v>299</v>
      </c>
      <c r="E471" s="244"/>
      <c r="F471" s="246" t="str">
        <f t="shared" si="16"/>
        <v/>
      </c>
      <c r="G471" s="246" t="str">
        <f t="shared" si="17"/>
        <v/>
      </c>
    </row>
    <row r="472" spans="1:7" x14ac:dyDescent="0.25">
      <c r="A472" s="49" t="s">
        <v>2881</v>
      </c>
      <c r="B472" s="119" t="s">
        <v>372</v>
      </c>
      <c r="C472" s="414">
        <f>SUM(C448:C471)</f>
        <v>5974.6640799999996</v>
      </c>
      <c r="D472" s="356">
        <f>SUM(D448:D471)</f>
        <v>366</v>
      </c>
      <c r="E472" s="411"/>
      <c r="F472" s="415">
        <f>SUM(F448:F471)</f>
        <v>1</v>
      </c>
      <c r="G472" s="415">
        <f>SUM(G448:G471)</f>
        <v>1</v>
      </c>
    </row>
    <row r="473" spans="1:7" x14ac:dyDescent="0.25">
      <c r="A473" s="62"/>
      <c r="B473" s="238" t="s">
        <v>1406</v>
      </c>
      <c r="C473" s="238" t="s">
        <v>1067</v>
      </c>
      <c r="D473" s="238" t="s">
        <v>1068</v>
      </c>
      <c r="E473" s="238"/>
      <c r="F473" s="238" t="s">
        <v>856</v>
      </c>
      <c r="G473" s="238" t="s">
        <v>1070</v>
      </c>
    </row>
    <row r="474" spans="1:7" x14ac:dyDescent="0.25">
      <c r="A474" s="49" t="s">
        <v>2882</v>
      </c>
      <c r="B474" s="218" t="s">
        <v>1105</v>
      </c>
      <c r="C474" s="410">
        <v>0.39800000000000002</v>
      </c>
      <c r="D474" s="356"/>
      <c r="E474" s="356"/>
      <c r="F474" s="356"/>
      <c r="G474" s="218"/>
    </row>
    <row r="475" spans="1:7" x14ac:dyDescent="0.25">
      <c r="A475" s="49"/>
      <c r="B475" s="218"/>
      <c r="C475" s="356"/>
      <c r="D475" s="356"/>
      <c r="E475" s="356"/>
      <c r="F475" s="356"/>
      <c r="G475" s="218"/>
    </row>
    <row r="476" spans="1:7" x14ac:dyDescent="0.25">
      <c r="A476" s="49"/>
      <c r="B476" s="119" t="s">
        <v>1106</v>
      </c>
      <c r="C476" s="356"/>
      <c r="D476" s="356"/>
      <c r="E476" s="356"/>
      <c r="F476" s="356"/>
      <c r="G476" s="218"/>
    </row>
    <row r="477" spans="1:7" x14ac:dyDescent="0.25">
      <c r="A477" s="49" t="s">
        <v>2883</v>
      </c>
      <c r="B477" s="218" t="s">
        <v>1108</v>
      </c>
      <c r="C477" s="409">
        <v>1233.2523000000001</v>
      </c>
      <c r="D477" s="432" t="s">
        <v>2146</v>
      </c>
      <c r="E477" s="356"/>
      <c r="F477" s="357">
        <f t="shared" ref="F477:F484" si="18">IF($C$485=0,"",IF(C477="[for completion]","",IF(C477="","",C477/$C$485)))</f>
        <v>0.20641366299808164</v>
      </c>
      <c r="G477" s="246" t="str">
        <f t="shared" ref="G477:G484" si="19">IF($D$485=0,"",IF(D477="[for completion]","",IF(D477="","",D477/$D$485)))</f>
        <v/>
      </c>
    </row>
    <row r="478" spans="1:7" x14ac:dyDescent="0.25">
      <c r="A478" s="49" t="s">
        <v>2884</v>
      </c>
      <c r="B478" s="218" t="s">
        <v>1110</v>
      </c>
      <c r="C478" s="409">
        <v>446.02418999999998</v>
      </c>
      <c r="D478" s="432" t="s">
        <v>2146</v>
      </c>
      <c r="E478" s="356"/>
      <c r="F478" s="357">
        <f t="shared" si="18"/>
        <v>7.4652596912774719E-2</v>
      </c>
      <c r="G478" s="246" t="str">
        <f t="shared" si="19"/>
        <v/>
      </c>
    </row>
    <row r="479" spans="1:7" x14ac:dyDescent="0.25">
      <c r="A479" s="49" t="s">
        <v>2885</v>
      </c>
      <c r="B479" s="218" t="s">
        <v>1112</v>
      </c>
      <c r="C479" s="409">
        <v>4295.3876</v>
      </c>
      <c r="D479" s="432" t="s">
        <v>2146</v>
      </c>
      <c r="E479" s="356"/>
      <c r="F479" s="357">
        <f t="shared" si="18"/>
        <v>0.71893374008914368</v>
      </c>
      <c r="G479" s="246" t="str">
        <f t="shared" si="19"/>
        <v/>
      </c>
    </row>
    <row r="480" spans="1:7" x14ac:dyDescent="0.25">
      <c r="A480" s="49" t="s">
        <v>2886</v>
      </c>
      <c r="B480" s="218" t="s">
        <v>1114</v>
      </c>
      <c r="C480" s="409" t="s">
        <v>299</v>
      </c>
      <c r="D480" s="432" t="s">
        <v>299</v>
      </c>
      <c r="E480" s="356"/>
      <c r="F480" s="357" t="str">
        <f t="shared" si="18"/>
        <v/>
      </c>
      <c r="G480" s="246" t="str">
        <f t="shared" si="19"/>
        <v/>
      </c>
    </row>
    <row r="481" spans="1:7" x14ac:dyDescent="0.25">
      <c r="A481" s="49" t="s">
        <v>2887</v>
      </c>
      <c r="B481" s="218" t="s">
        <v>1116</v>
      </c>
      <c r="C481" s="409" t="s">
        <v>299</v>
      </c>
      <c r="D481" s="432" t="s">
        <v>299</v>
      </c>
      <c r="E481" s="356"/>
      <c r="F481" s="357" t="str">
        <f t="shared" si="18"/>
        <v/>
      </c>
      <c r="G481" s="246" t="str">
        <f t="shared" si="19"/>
        <v/>
      </c>
    </row>
    <row r="482" spans="1:7" x14ac:dyDescent="0.25">
      <c r="A482" s="49" t="s">
        <v>2888</v>
      </c>
      <c r="B482" s="218" t="s">
        <v>1118</v>
      </c>
      <c r="C482" s="409" t="s">
        <v>299</v>
      </c>
      <c r="D482" s="432" t="s">
        <v>299</v>
      </c>
      <c r="E482" s="356"/>
      <c r="F482" s="357" t="str">
        <f t="shared" si="18"/>
        <v/>
      </c>
      <c r="G482" s="246" t="str">
        <f t="shared" si="19"/>
        <v/>
      </c>
    </row>
    <row r="483" spans="1:7" x14ac:dyDescent="0.25">
      <c r="A483" s="49" t="s">
        <v>2889</v>
      </c>
      <c r="B483" s="218" t="s">
        <v>1120</v>
      </c>
      <c r="C483" s="409" t="s">
        <v>299</v>
      </c>
      <c r="D483" s="432" t="s">
        <v>299</v>
      </c>
      <c r="E483" s="356"/>
      <c r="F483" s="357" t="str">
        <f t="shared" si="18"/>
        <v/>
      </c>
      <c r="G483" s="246" t="str">
        <f t="shared" si="19"/>
        <v/>
      </c>
    </row>
    <row r="484" spans="1:7" x14ac:dyDescent="0.25">
      <c r="A484" s="49" t="s">
        <v>2890</v>
      </c>
      <c r="B484" s="218" t="s">
        <v>1122</v>
      </c>
      <c r="C484" s="409" t="s">
        <v>299</v>
      </c>
      <c r="D484" s="432" t="s">
        <v>299</v>
      </c>
      <c r="E484" s="356"/>
      <c r="F484" s="357" t="str">
        <f t="shared" si="18"/>
        <v/>
      </c>
      <c r="G484" s="246" t="str">
        <f t="shared" si="19"/>
        <v/>
      </c>
    </row>
    <row r="485" spans="1:7" x14ac:dyDescent="0.25">
      <c r="A485" s="49" t="s">
        <v>2891</v>
      </c>
      <c r="B485" s="248" t="s">
        <v>372</v>
      </c>
      <c r="C485" s="409">
        <f>SUM(C477:C484)</f>
        <v>5974.6640900000002</v>
      </c>
      <c r="D485" s="413">
        <f>SUM(D477:D484)</f>
        <v>0</v>
      </c>
      <c r="E485" s="356"/>
      <c r="F485" s="410">
        <f>SUM(F477:F484)</f>
        <v>1</v>
      </c>
      <c r="G485" s="243">
        <f>SUM(G477:G484)</f>
        <v>0</v>
      </c>
    </row>
    <row r="486" spans="1:7" x14ac:dyDescent="0.25">
      <c r="A486" s="49" t="s">
        <v>2892</v>
      </c>
      <c r="B486" s="120" t="s">
        <v>1125</v>
      </c>
      <c r="C486" s="242"/>
      <c r="D486" s="122"/>
      <c r="E486" s="218"/>
      <c r="F486" s="246"/>
      <c r="G486" s="246"/>
    </row>
    <row r="487" spans="1:7" x14ac:dyDescent="0.25">
      <c r="A487" s="49" t="s">
        <v>2893</v>
      </c>
      <c r="B487" s="120" t="s">
        <v>1127</v>
      </c>
      <c r="C487" s="242"/>
      <c r="D487" s="122"/>
      <c r="E487" s="218"/>
      <c r="F487" s="246"/>
      <c r="G487" s="246"/>
    </row>
    <row r="488" spans="1:7" x14ac:dyDescent="0.25">
      <c r="A488" s="49" t="s">
        <v>2894</v>
      </c>
      <c r="B488" s="120" t="s">
        <v>1129</v>
      </c>
      <c r="C488" s="242"/>
      <c r="D488" s="122"/>
      <c r="E488" s="218"/>
      <c r="F488" s="246"/>
      <c r="G488" s="246"/>
    </row>
    <row r="489" spans="1:7" x14ac:dyDescent="0.25">
      <c r="A489" s="49" t="s">
        <v>2895</v>
      </c>
      <c r="B489" s="120" t="s">
        <v>1131</v>
      </c>
      <c r="C489" s="242"/>
      <c r="D489" s="122"/>
      <c r="E489" s="218"/>
      <c r="F489" s="246"/>
      <c r="G489" s="246"/>
    </row>
    <row r="490" spans="1:7" x14ac:dyDescent="0.25">
      <c r="A490" s="49" t="s">
        <v>2896</v>
      </c>
      <c r="B490" s="120" t="s">
        <v>1133</v>
      </c>
      <c r="C490" s="242"/>
      <c r="D490" s="122"/>
      <c r="E490" s="218"/>
      <c r="F490" s="246"/>
      <c r="G490" s="246"/>
    </row>
    <row r="491" spans="1:7" x14ac:dyDescent="0.25">
      <c r="A491" s="49" t="s">
        <v>2897</v>
      </c>
      <c r="B491" s="120" t="s">
        <v>1135</v>
      </c>
      <c r="C491" s="242"/>
      <c r="D491" s="122"/>
      <c r="E491" s="218"/>
      <c r="F491" s="246"/>
      <c r="G491" s="246"/>
    </row>
    <row r="492" spans="1:7" x14ac:dyDescent="0.25">
      <c r="A492" s="49" t="s">
        <v>2898</v>
      </c>
      <c r="B492" s="120"/>
      <c r="C492" s="218"/>
      <c r="D492" s="218"/>
      <c r="E492" s="218"/>
      <c r="F492" s="247"/>
      <c r="G492" s="247"/>
    </row>
    <row r="493" spans="1:7" x14ac:dyDescent="0.25">
      <c r="A493" s="49" t="s">
        <v>2899</v>
      </c>
      <c r="B493" s="120"/>
      <c r="C493" s="218"/>
      <c r="D493" s="218"/>
      <c r="E493" s="218"/>
      <c r="F493" s="247"/>
      <c r="G493" s="247"/>
    </row>
    <row r="494" spans="1:7" x14ac:dyDescent="0.25">
      <c r="A494" s="49" t="s">
        <v>2900</v>
      </c>
      <c r="B494" s="120"/>
      <c r="C494" s="218"/>
      <c r="D494" s="218"/>
      <c r="E494" s="218"/>
      <c r="F494" s="244"/>
      <c r="G494" s="244"/>
    </row>
    <row r="495" spans="1:7" x14ac:dyDescent="0.25">
      <c r="A495" s="62"/>
      <c r="B495" s="238" t="s">
        <v>1426</v>
      </c>
      <c r="C495" s="238" t="s">
        <v>1067</v>
      </c>
      <c r="D495" s="238" t="s">
        <v>1068</v>
      </c>
      <c r="E495" s="238"/>
      <c r="F495" s="238" t="s">
        <v>856</v>
      </c>
      <c r="G495" s="238" t="s">
        <v>1070</v>
      </c>
    </row>
    <row r="496" spans="1:7" x14ac:dyDescent="0.25">
      <c r="A496" s="49" t="s">
        <v>2901</v>
      </c>
      <c r="B496" s="218" t="s">
        <v>1105</v>
      </c>
      <c r="C496" s="410" t="s">
        <v>2140</v>
      </c>
      <c r="D496" s="356"/>
      <c r="E496" s="218"/>
      <c r="F496" s="218"/>
      <c r="G496" s="218"/>
    </row>
    <row r="497" spans="1:7" x14ac:dyDescent="0.25">
      <c r="A497" s="49"/>
      <c r="B497" s="218"/>
      <c r="C497" s="356"/>
      <c r="D497" s="356"/>
      <c r="E497" s="218"/>
      <c r="F497" s="218"/>
      <c r="G497" s="218"/>
    </row>
    <row r="498" spans="1:7" x14ac:dyDescent="0.25">
      <c r="A498" s="49"/>
      <c r="B498" s="119" t="s">
        <v>1106</v>
      </c>
      <c r="C498" s="356"/>
      <c r="D498" s="356"/>
      <c r="E498" s="218"/>
      <c r="F498" s="218"/>
      <c r="G498" s="218"/>
    </row>
    <row r="499" spans="1:7" x14ac:dyDescent="0.25">
      <c r="A499" s="49" t="s">
        <v>2902</v>
      </c>
      <c r="B499" s="218" t="s">
        <v>1108</v>
      </c>
      <c r="C499" s="410" t="s">
        <v>2140</v>
      </c>
      <c r="D499" s="410" t="s">
        <v>2140</v>
      </c>
      <c r="E499" s="218"/>
      <c r="F499" s="246" t="str">
        <f t="shared" ref="F499:F506" si="20">IF($C$507=0,"",IF(C499="[for completion]","",IF(C499="","",C499/$C$507)))</f>
        <v/>
      </c>
      <c r="G499" s="246" t="str">
        <f t="shared" ref="G499:G506" si="21">IF($D$507=0,"",IF(D499="[for completion]","",IF(D499="","",D499/$D$507)))</f>
        <v/>
      </c>
    </row>
    <row r="500" spans="1:7" x14ac:dyDescent="0.25">
      <c r="A500" s="49" t="s">
        <v>2903</v>
      </c>
      <c r="B500" s="218" t="s">
        <v>1110</v>
      </c>
      <c r="C500" s="410" t="s">
        <v>2140</v>
      </c>
      <c r="D500" s="410" t="s">
        <v>2140</v>
      </c>
      <c r="E500" s="218"/>
      <c r="F500" s="246" t="str">
        <f t="shared" si="20"/>
        <v/>
      </c>
      <c r="G500" s="246" t="str">
        <f t="shared" si="21"/>
        <v/>
      </c>
    </row>
    <row r="501" spans="1:7" x14ac:dyDescent="0.25">
      <c r="A501" s="49" t="s">
        <v>2904</v>
      </c>
      <c r="B501" s="218" t="s">
        <v>1112</v>
      </c>
      <c r="C501" s="410" t="s">
        <v>2140</v>
      </c>
      <c r="D501" s="410" t="s">
        <v>2140</v>
      </c>
      <c r="E501" s="218"/>
      <c r="F501" s="246" t="str">
        <f t="shared" si="20"/>
        <v/>
      </c>
      <c r="G501" s="246" t="str">
        <f t="shared" si="21"/>
        <v/>
      </c>
    </row>
    <row r="502" spans="1:7" x14ac:dyDescent="0.25">
      <c r="A502" s="49" t="s">
        <v>2905</v>
      </c>
      <c r="B502" s="218" t="s">
        <v>1114</v>
      </c>
      <c r="C502" s="410" t="s">
        <v>2140</v>
      </c>
      <c r="D502" s="410" t="s">
        <v>2140</v>
      </c>
      <c r="E502" s="218"/>
      <c r="F502" s="246" t="str">
        <f t="shared" si="20"/>
        <v/>
      </c>
      <c r="G502" s="246" t="str">
        <f t="shared" si="21"/>
        <v/>
      </c>
    </row>
    <row r="503" spans="1:7" x14ac:dyDescent="0.25">
      <c r="A503" s="49" t="s">
        <v>2906</v>
      </c>
      <c r="B503" s="218" t="s">
        <v>1116</v>
      </c>
      <c r="C503" s="410" t="s">
        <v>2140</v>
      </c>
      <c r="D503" s="410" t="s">
        <v>2140</v>
      </c>
      <c r="E503" s="218"/>
      <c r="F503" s="246" t="str">
        <f t="shared" si="20"/>
        <v/>
      </c>
      <c r="G503" s="246" t="str">
        <f t="shared" si="21"/>
        <v/>
      </c>
    </row>
    <row r="504" spans="1:7" x14ac:dyDescent="0.25">
      <c r="A504" s="49" t="s">
        <v>2907</v>
      </c>
      <c r="B504" s="218" t="s">
        <v>1118</v>
      </c>
      <c r="C504" s="410" t="s">
        <v>2140</v>
      </c>
      <c r="D504" s="410" t="s">
        <v>2140</v>
      </c>
      <c r="E504" s="218"/>
      <c r="F504" s="246" t="str">
        <f t="shared" si="20"/>
        <v/>
      </c>
      <c r="G504" s="246" t="str">
        <f t="shared" si="21"/>
        <v/>
      </c>
    </row>
    <row r="505" spans="1:7" x14ac:dyDescent="0.25">
      <c r="A505" s="49" t="s">
        <v>2908</v>
      </c>
      <c r="B505" s="218" t="s">
        <v>1120</v>
      </c>
      <c r="C505" s="410" t="s">
        <v>2140</v>
      </c>
      <c r="D505" s="410" t="s">
        <v>2140</v>
      </c>
      <c r="E505" s="218"/>
      <c r="F505" s="246" t="str">
        <f t="shared" si="20"/>
        <v/>
      </c>
      <c r="G505" s="246" t="str">
        <f t="shared" si="21"/>
        <v/>
      </c>
    </row>
    <row r="506" spans="1:7" x14ac:dyDescent="0.25">
      <c r="A506" s="49" t="s">
        <v>2909</v>
      </c>
      <c r="B506" s="218" t="s">
        <v>1122</v>
      </c>
      <c r="C506" s="410" t="s">
        <v>2140</v>
      </c>
      <c r="D506" s="410" t="s">
        <v>2140</v>
      </c>
      <c r="E506" s="218"/>
      <c r="F506" s="246" t="str">
        <f t="shared" si="20"/>
        <v/>
      </c>
      <c r="G506" s="246" t="str">
        <f t="shared" si="21"/>
        <v/>
      </c>
    </row>
    <row r="507" spans="1:7" x14ac:dyDescent="0.25">
      <c r="A507" s="49" t="s">
        <v>2910</v>
      </c>
      <c r="B507" s="248" t="s">
        <v>372</v>
      </c>
      <c r="C507" s="409">
        <f>SUM(C499:C506)</f>
        <v>0</v>
      </c>
      <c r="D507" s="413">
        <f>SUM(D499:D506)</f>
        <v>0</v>
      </c>
      <c r="E507" s="218"/>
      <c r="F507" s="243">
        <f>SUM(F499:F506)</f>
        <v>0</v>
      </c>
      <c r="G507" s="243">
        <f>SUM(G499:G506)</f>
        <v>0</v>
      </c>
    </row>
    <row r="508" spans="1:7" x14ac:dyDescent="0.25">
      <c r="A508" s="49" t="s">
        <v>2911</v>
      </c>
      <c r="B508" s="120" t="s">
        <v>1125</v>
      </c>
      <c r="C508" s="242"/>
      <c r="D508" s="122"/>
      <c r="E508" s="218"/>
      <c r="F508" s="246"/>
      <c r="G508" s="246"/>
    </row>
    <row r="509" spans="1:7" x14ac:dyDescent="0.25">
      <c r="A509" s="49" t="s">
        <v>2912</v>
      </c>
      <c r="B509" s="120" t="s">
        <v>1127</v>
      </c>
      <c r="C509" s="242"/>
      <c r="D509" s="122"/>
      <c r="E509" s="218"/>
      <c r="F509" s="246"/>
      <c r="G509" s="246"/>
    </row>
    <row r="510" spans="1:7" x14ac:dyDescent="0.25">
      <c r="A510" s="49" t="s">
        <v>2913</v>
      </c>
      <c r="B510" s="120" t="s">
        <v>1129</v>
      </c>
      <c r="C510" s="242"/>
      <c r="D510" s="122"/>
      <c r="E510" s="218"/>
      <c r="F510" s="246"/>
      <c r="G510" s="246"/>
    </row>
    <row r="511" spans="1:7" x14ac:dyDescent="0.25">
      <c r="A511" s="49" t="s">
        <v>2914</v>
      </c>
      <c r="B511" s="120" t="s">
        <v>1131</v>
      </c>
      <c r="C511" s="242"/>
      <c r="D511" s="122"/>
      <c r="E511" s="218"/>
      <c r="F511" s="246"/>
      <c r="G511" s="246"/>
    </row>
    <row r="512" spans="1:7" x14ac:dyDescent="0.25">
      <c r="A512" s="49" t="s">
        <v>2915</v>
      </c>
      <c r="B512" s="120" t="s">
        <v>1133</v>
      </c>
      <c r="C512" s="242"/>
      <c r="D512" s="122"/>
      <c r="E512" s="218"/>
      <c r="F512" s="246"/>
      <c r="G512" s="246"/>
    </row>
    <row r="513" spans="1:7" x14ac:dyDescent="0.25">
      <c r="A513" s="49" t="s">
        <v>2916</v>
      </c>
      <c r="B513" s="120" t="s">
        <v>1135</v>
      </c>
      <c r="C513" s="242"/>
      <c r="D513" s="122"/>
      <c r="E513" s="218"/>
      <c r="F513" s="246"/>
      <c r="G513" s="246"/>
    </row>
    <row r="514" spans="1:7" x14ac:dyDescent="0.25">
      <c r="A514" s="49" t="s">
        <v>2917</v>
      </c>
      <c r="B514" s="120"/>
      <c r="C514" s="218"/>
      <c r="D514" s="218"/>
      <c r="E514" s="218"/>
      <c r="F514" s="246"/>
      <c r="G514" s="246"/>
    </row>
    <row r="515" spans="1:7" x14ac:dyDescent="0.25">
      <c r="A515" s="49" t="s">
        <v>2918</v>
      </c>
      <c r="B515" s="120"/>
      <c r="C515" s="218"/>
      <c r="D515" s="218"/>
      <c r="E515" s="218"/>
      <c r="F515" s="246"/>
      <c r="G515" s="246"/>
    </row>
    <row r="516" spans="1:7" x14ac:dyDescent="0.25">
      <c r="A516" s="49" t="s">
        <v>2919</v>
      </c>
      <c r="B516" s="120"/>
      <c r="C516" s="218"/>
      <c r="D516" s="218"/>
      <c r="E516" s="218"/>
      <c r="F516" s="246"/>
      <c r="G516" s="243"/>
    </row>
    <row r="517" spans="1:7" x14ac:dyDescent="0.25">
      <c r="A517" s="62"/>
      <c r="B517" s="238" t="s">
        <v>1446</v>
      </c>
      <c r="C517" s="238" t="s">
        <v>1447</v>
      </c>
      <c r="D517" s="238"/>
      <c r="E517" s="238"/>
      <c r="F517" s="238"/>
      <c r="G517" s="238"/>
    </row>
    <row r="518" spans="1:7" x14ac:dyDescent="0.25">
      <c r="A518" s="49" t="s">
        <v>2920</v>
      </c>
      <c r="B518" s="119" t="s">
        <v>1449</v>
      </c>
      <c r="C518" s="410"/>
      <c r="D518" s="243"/>
      <c r="E518" s="218"/>
      <c r="F518" s="218"/>
      <c r="G518" s="218"/>
    </row>
    <row r="519" spans="1:7" x14ac:dyDescent="0.25">
      <c r="A519" s="49" t="s">
        <v>2921</v>
      </c>
      <c r="B519" s="119" t="s">
        <v>1451</v>
      </c>
      <c r="C519" s="410">
        <v>0.75171999999999994</v>
      </c>
      <c r="D519" s="243"/>
      <c r="E519" s="218"/>
      <c r="F519" s="218"/>
      <c r="G519" s="218"/>
    </row>
    <row r="520" spans="1:7" x14ac:dyDescent="0.25">
      <c r="A520" s="49" t="s">
        <v>2922</v>
      </c>
      <c r="B520" s="119" t="s">
        <v>1453</v>
      </c>
      <c r="C520" s="410">
        <v>3.2759999999999997E-2</v>
      </c>
      <c r="D520" s="243"/>
      <c r="E520" s="218"/>
      <c r="F520" s="218"/>
      <c r="G520" s="218"/>
    </row>
    <row r="521" spans="1:7" x14ac:dyDescent="0.25">
      <c r="A521" s="49" t="s">
        <v>2923</v>
      </c>
      <c r="B521" s="119" t="s">
        <v>1455</v>
      </c>
      <c r="C521" s="410">
        <v>0.16483999999999999</v>
      </c>
      <c r="D521" s="243"/>
      <c r="E521" s="218"/>
      <c r="F521" s="218"/>
      <c r="G521" s="218"/>
    </row>
    <row r="522" spans="1:7" x14ac:dyDescent="0.25">
      <c r="A522" s="49" t="s">
        <v>2924</v>
      </c>
      <c r="B522" s="119" t="s">
        <v>1457</v>
      </c>
      <c r="C522" s="410">
        <v>5.0680000000000003E-2</v>
      </c>
      <c r="D522" s="243"/>
      <c r="E522" s="218"/>
      <c r="F522" s="218"/>
      <c r="G522" s="218"/>
    </row>
    <row r="523" spans="1:7" x14ac:dyDescent="0.25">
      <c r="A523" s="49" t="s">
        <v>2925</v>
      </c>
      <c r="B523" s="119" t="s">
        <v>1459</v>
      </c>
      <c r="C523" s="243" t="s">
        <v>299</v>
      </c>
      <c r="D523" s="243"/>
      <c r="E523" s="218"/>
      <c r="F523" s="218"/>
      <c r="G523" s="218"/>
    </row>
    <row r="524" spans="1:7" x14ac:dyDescent="0.25">
      <c r="A524" s="49" t="s">
        <v>2926</v>
      </c>
      <c r="B524" s="119" t="s">
        <v>1461</v>
      </c>
      <c r="C524" s="243" t="s">
        <v>299</v>
      </c>
      <c r="D524" s="243"/>
      <c r="E524" s="218"/>
      <c r="F524" s="218"/>
      <c r="G524" s="218"/>
    </row>
    <row r="525" spans="1:7" x14ac:dyDescent="0.25">
      <c r="A525" s="49" t="s">
        <v>2927</v>
      </c>
      <c r="B525" s="119" t="s">
        <v>1463</v>
      </c>
      <c r="C525" s="243" t="s">
        <v>299</v>
      </c>
      <c r="D525" s="243"/>
      <c r="E525" s="218"/>
      <c r="F525" s="218"/>
      <c r="G525" s="218"/>
    </row>
    <row r="526" spans="1:7" x14ac:dyDescent="0.25">
      <c r="A526" s="49" t="s">
        <v>2928</v>
      </c>
      <c r="B526" s="119" t="s">
        <v>1465</v>
      </c>
      <c r="C526" s="243" t="s">
        <v>299</v>
      </c>
      <c r="D526" s="243"/>
      <c r="E526" s="218"/>
      <c r="F526" s="218"/>
      <c r="G526" s="218"/>
    </row>
    <row r="527" spans="1:7" x14ac:dyDescent="0.25">
      <c r="A527" s="49" t="s">
        <v>2929</v>
      </c>
      <c r="B527" s="119" t="s">
        <v>1467</v>
      </c>
      <c r="C527" s="243" t="s">
        <v>299</v>
      </c>
      <c r="D527" s="243"/>
      <c r="E527" s="218"/>
      <c r="F527" s="218"/>
      <c r="G527" s="218"/>
    </row>
    <row r="528" spans="1:7" x14ac:dyDescent="0.25">
      <c r="A528" s="49" t="s">
        <v>2930</v>
      </c>
      <c r="B528" s="119" t="s">
        <v>1469</v>
      </c>
      <c r="C528" s="243" t="s">
        <v>299</v>
      </c>
      <c r="D528" s="243"/>
      <c r="E528" s="218"/>
      <c r="F528" s="218"/>
      <c r="G528" s="218"/>
    </row>
    <row r="529" spans="1:7" x14ac:dyDescent="0.25">
      <c r="A529" s="49" t="s">
        <v>2931</v>
      </c>
      <c r="B529" s="119" t="s">
        <v>1471</v>
      </c>
      <c r="C529" s="243" t="s">
        <v>299</v>
      </c>
      <c r="D529" s="243"/>
      <c r="E529" s="218"/>
      <c r="F529" s="218"/>
      <c r="G529" s="218"/>
    </row>
    <row r="530" spans="1:7" x14ac:dyDescent="0.25">
      <c r="A530" s="49" t="s">
        <v>2932</v>
      </c>
      <c r="B530" s="119" t="s">
        <v>370</v>
      </c>
      <c r="C530" s="243" t="s">
        <v>299</v>
      </c>
      <c r="D530" s="243"/>
      <c r="E530" s="218"/>
      <c r="F530" s="218"/>
      <c r="G530" s="218"/>
    </row>
    <row r="531" spans="1:7" x14ac:dyDescent="0.25">
      <c r="A531" s="49" t="s">
        <v>2933</v>
      </c>
      <c r="B531" s="120" t="s">
        <v>1474</v>
      </c>
      <c r="C531" s="243"/>
      <c r="D531" s="218"/>
      <c r="E531" s="218"/>
      <c r="F531" s="218"/>
      <c r="G531" s="218"/>
    </row>
    <row r="532" spans="1:7" x14ac:dyDescent="0.25">
      <c r="A532" s="49" t="s">
        <v>2934</v>
      </c>
      <c r="B532" s="120" t="s">
        <v>374</v>
      </c>
      <c r="C532" s="243"/>
      <c r="D532" s="218"/>
      <c r="E532" s="218"/>
      <c r="F532" s="218"/>
      <c r="G532" s="218"/>
    </row>
    <row r="533" spans="1:7" x14ac:dyDescent="0.25">
      <c r="A533" s="49" t="s">
        <v>2935</v>
      </c>
      <c r="B533" s="120" t="s">
        <v>374</v>
      </c>
      <c r="C533" s="243"/>
      <c r="D533" s="218"/>
      <c r="E533" s="218"/>
      <c r="F533" s="218"/>
      <c r="G533" s="218"/>
    </row>
    <row r="534" spans="1:7" x14ac:dyDescent="0.25">
      <c r="A534" s="49" t="s">
        <v>2936</v>
      </c>
      <c r="B534" s="120" t="s">
        <v>374</v>
      </c>
      <c r="C534" s="243"/>
      <c r="D534" s="218"/>
      <c r="E534" s="218"/>
      <c r="F534" s="218"/>
      <c r="G534" s="218"/>
    </row>
    <row r="535" spans="1:7" x14ac:dyDescent="0.25">
      <c r="A535" s="49" t="s">
        <v>2937</v>
      </c>
      <c r="B535" s="120" t="s">
        <v>374</v>
      </c>
      <c r="C535" s="243"/>
      <c r="D535" s="218"/>
      <c r="E535" s="218"/>
      <c r="F535" s="218"/>
      <c r="G535" s="218"/>
    </row>
    <row r="536" spans="1:7" x14ac:dyDescent="0.25">
      <c r="A536" s="49" t="s">
        <v>2938</v>
      </c>
      <c r="B536" s="120" t="s">
        <v>374</v>
      </c>
      <c r="C536" s="243"/>
      <c r="D536" s="218"/>
      <c r="E536" s="218"/>
      <c r="F536" s="218"/>
      <c r="G536" s="218"/>
    </row>
    <row r="537" spans="1:7" x14ac:dyDescent="0.25">
      <c r="A537" s="49" t="s">
        <v>2939</v>
      </c>
      <c r="B537" s="120" t="s">
        <v>374</v>
      </c>
      <c r="C537" s="243"/>
      <c r="D537" s="218"/>
      <c r="E537" s="218"/>
      <c r="F537" s="218"/>
      <c r="G537" s="218"/>
    </row>
    <row r="538" spans="1:7" x14ac:dyDescent="0.25">
      <c r="A538" s="49" t="s">
        <v>2940</v>
      </c>
      <c r="B538" s="120" t="s">
        <v>374</v>
      </c>
      <c r="C538" s="243"/>
      <c r="D538" s="218"/>
      <c r="E538" s="218"/>
      <c r="F538" s="218"/>
      <c r="G538" s="218"/>
    </row>
    <row r="539" spans="1:7" x14ac:dyDescent="0.25">
      <c r="A539" s="49" t="s">
        <v>2941</v>
      </c>
      <c r="B539" s="120" t="s">
        <v>374</v>
      </c>
      <c r="C539" s="243"/>
      <c r="D539" s="218"/>
      <c r="E539" s="218"/>
      <c r="F539" s="218"/>
      <c r="G539" s="218"/>
    </row>
    <row r="540" spans="1:7" x14ac:dyDescent="0.25">
      <c r="A540" s="49" t="s">
        <v>2942</v>
      </c>
      <c r="B540" s="120" t="s">
        <v>374</v>
      </c>
      <c r="C540" s="243"/>
      <c r="D540" s="218"/>
      <c r="E540" s="218"/>
      <c r="F540" s="218"/>
      <c r="G540" s="218"/>
    </row>
    <row r="541" spans="1:7" x14ac:dyDescent="0.25">
      <c r="A541" s="49" t="s">
        <v>2943</v>
      </c>
      <c r="B541" s="120" t="s">
        <v>374</v>
      </c>
      <c r="C541" s="243"/>
      <c r="D541" s="218"/>
      <c r="E541" s="218"/>
      <c r="F541" s="218"/>
      <c r="G541" s="218"/>
    </row>
    <row r="542" spans="1:7" x14ac:dyDescent="0.25">
      <c r="A542" s="49" t="s">
        <v>2944</v>
      </c>
      <c r="B542" s="120" t="s">
        <v>374</v>
      </c>
      <c r="C542" s="243"/>
      <c r="D542" s="218"/>
      <c r="E542" s="218"/>
      <c r="F542" s="218"/>
      <c r="G542" s="136"/>
    </row>
    <row r="543" spans="1:7" x14ac:dyDescent="0.25">
      <c r="A543" s="49" t="s">
        <v>2945</v>
      </c>
      <c r="B543" s="120" t="s">
        <v>374</v>
      </c>
      <c r="C543" s="243"/>
      <c r="D543" s="218"/>
      <c r="E543" s="218"/>
      <c r="F543" s="218"/>
      <c r="G543" s="136"/>
    </row>
    <row r="544" spans="1:7" x14ac:dyDescent="0.25">
      <c r="A544" s="49" t="s">
        <v>2946</v>
      </c>
      <c r="B544" s="120" t="s">
        <v>374</v>
      </c>
      <c r="C544" s="243"/>
      <c r="D544" s="218"/>
      <c r="E544" s="218"/>
      <c r="F544" s="218"/>
      <c r="G544" s="136"/>
    </row>
    <row r="545" spans="1:7" x14ac:dyDescent="0.25">
      <c r="A545" s="62"/>
      <c r="B545" s="238" t="s">
        <v>2947</v>
      </c>
      <c r="C545" s="238" t="s">
        <v>332</v>
      </c>
      <c r="D545" s="238" t="s">
        <v>1489</v>
      </c>
      <c r="E545" s="238"/>
      <c r="F545" s="238" t="s">
        <v>856</v>
      </c>
      <c r="G545" s="238" t="s">
        <v>1490</v>
      </c>
    </row>
    <row r="546" spans="1:7" x14ac:dyDescent="0.25">
      <c r="A546" s="49" t="s">
        <v>2948</v>
      </c>
      <c r="B546" s="119" t="s">
        <v>1201</v>
      </c>
      <c r="C546" s="416">
        <v>197.85016999999999</v>
      </c>
      <c r="D546" s="356" t="s">
        <v>2146</v>
      </c>
      <c r="E546" s="437"/>
      <c r="F546" s="357">
        <f t="shared" ref="F546:F563" si="22">IF($C$564=0,"",IF(C546="[for completion]","",IF(C546="","",C546/$C$564)))</f>
        <v>3.3114860966568113E-2</v>
      </c>
      <c r="G546" s="246" t="str">
        <f t="shared" ref="G546:G563" si="23">IF($D$564=0,"",IF(D546="[for completion]","",IF(D546="","",D546/$D$564)))</f>
        <v/>
      </c>
    </row>
    <row r="547" spans="1:7" x14ac:dyDescent="0.25">
      <c r="A547" s="49" t="s">
        <v>2949</v>
      </c>
      <c r="B547" s="119" t="s">
        <v>1203</v>
      </c>
      <c r="C547" s="416">
        <v>1095.1258600000001</v>
      </c>
      <c r="D547" s="356" t="s">
        <v>2146</v>
      </c>
      <c r="E547" s="437"/>
      <c r="F547" s="357">
        <f t="shared" si="22"/>
        <v>0.18329496808010495</v>
      </c>
      <c r="G547" s="246" t="str">
        <f t="shared" si="23"/>
        <v/>
      </c>
    </row>
    <row r="548" spans="1:7" x14ac:dyDescent="0.25">
      <c r="A548" s="49" t="s">
        <v>2950</v>
      </c>
      <c r="B548" s="119" t="s">
        <v>1205</v>
      </c>
      <c r="C548" s="416">
        <v>526.66716000000008</v>
      </c>
      <c r="D548" s="356" t="s">
        <v>2146</v>
      </c>
      <c r="E548" s="437"/>
      <c r="F548" s="357">
        <f t="shared" si="22"/>
        <v>8.8150087407341052E-2</v>
      </c>
      <c r="G548" s="246" t="str">
        <f t="shared" si="23"/>
        <v/>
      </c>
    </row>
    <row r="549" spans="1:7" x14ac:dyDescent="0.25">
      <c r="A549" s="49" t="s">
        <v>2951</v>
      </c>
      <c r="B549" s="119" t="s">
        <v>1207</v>
      </c>
      <c r="C549" s="416">
        <v>85.2316</v>
      </c>
      <c r="D549" s="356" t="s">
        <v>2146</v>
      </c>
      <c r="E549" s="437"/>
      <c r="F549" s="357">
        <f t="shared" si="22"/>
        <v>1.4265504972566598E-2</v>
      </c>
      <c r="G549" s="246" t="str">
        <f t="shared" si="23"/>
        <v/>
      </c>
    </row>
    <row r="550" spans="1:7" x14ac:dyDescent="0.25">
      <c r="A550" s="49" t="s">
        <v>2952</v>
      </c>
      <c r="B550" s="119" t="s">
        <v>1209</v>
      </c>
      <c r="C550" s="356" t="s">
        <v>299</v>
      </c>
      <c r="D550" s="356" t="s">
        <v>299</v>
      </c>
      <c r="E550" s="437"/>
      <c r="F550" s="357" t="str">
        <f t="shared" si="22"/>
        <v/>
      </c>
      <c r="G550" s="246" t="str">
        <f t="shared" si="23"/>
        <v/>
      </c>
    </row>
    <row r="551" spans="1:7" x14ac:dyDescent="0.25">
      <c r="A551" s="49" t="s">
        <v>2953</v>
      </c>
      <c r="B551" s="119" t="s">
        <v>1211</v>
      </c>
      <c r="C551" s="356" t="s">
        <v>299</v>
      </c>
      <c r="D551" s="356" t="s">
        <v>299</v>
      </c>
      <c r="E551" s="437"/>
      <c r="F551" s="357" t="str">
        <f t="shared" si="22"/>
        <v/>
      </c>
      <c r="G551" s="246" t="str">
        <f t="shared" si="23"/>
        <v/>
      </c>
    </row>
    <row r="552" spans="1:7" x14ac:dyDescent="0.25">
      <c r="A552" s="49" t="s">
        <v>2954</v>
      </c>
      <c r="B552" s="119" t="s">
        <v>1213</v>
      </c>
      <c r="C552" s="356" t="s">
        <v>299</v>
      </c>
      <c r="D552" s="356" t="s">
        <v>299</v>
      </c>
      <c r="E552" s="437"/>
      <c r="F552" s="357" t="str">
        <f t="shared" si="22"/>
        <v/>
      </c>
      <c r="G552" s="246" t="str">
        <f t="shared" si="23"/>
        <v/>
      </c>
    </row>
    <row r="553" spans="1:7" x14ac:dyDescent="0.25">
      <c r="A553" s="49" t="s">
        <v>2955</v>
      </c>
      <c r="B553" s="119" t="s">
        <v>1215</v>
      </c>
      <c r="C553" s="356" t="s">
        <v>299</v>
      </c>
      <c r="D553" s="356" t="s">
        <v>299</v>
      </c>
      <c r="E553" s="437"/>
      <c r="F553" s="357" t="str">
        <f t="shared" si="22"/>
        <v/>
      </c>
      <c r="G553" s="246" t="str">
        <f t="shared" si="23"/>
        <v/>
      </c>
    </row>
    <row r="554" spans="1:7" x14ac:dyDescent="0.25">
      <c r="A554" s="49" t="s">
        <v>2956</v>
      </c>
      <c r="B554" s="119" t="s">
        <v>1217</v>
      </c>
      <c r="C554" s="356" t="s">
        <v>299</v>
      </c>
      <c r="D554" s="356" t="s">
        <v>299</v>
      </c>
      <c r="E554" s="437"/>
      <c r="F554" s="357" t="str">
        <f t="shared" si="22"/>
        <v/>
      </c>
      <c r="G554" s="246" t="str">
        <f t="shared" si="23"/>
        <v/>
      </c>
    </row>
    <row r="555" spans="1:7" x14ac:dyDescent="0.25">
      <c r="A555" s="49" t="s">
        <v>2957</v>
      </c>
      <c r="B555" s="119" t="s">
        <v>1501</v>
      </c>
      <c r="C555" s="356" t="s">
        <v>299</v>
      </c>
      <c r="D555" s="356" t="s">
        <v>299</v>
      </c>
      <c r="E555" s="437"/>
      <c r="F555" s="357" t="str">
        <f t="shared" si="22"/>
        <v/>
      </c>
      <c r="G555" s="246" t="str">
        <f t="shared" si="23"/>
        <v/>
      </c>
    </row>
    <row r="556" spans="1:7" x14ac:dyDescent="0.25">
      <c r="A556" s="49" t="s">
        <v>2958</v>
      </c>
      <c r="B556" s="119" t="s">
        <v>985</v>
      </c>
      <c r="C556" s="356" t="s">
        <v>299</v>
      </c>
      <c r="D556" s="356" t="s">
        <v>299</v>
      </c>
      <c r="E556" s="437"/>
      <c r="F556" s="357" t="str">
        <f t="shared" si="22"/>
        <v/>
      </c>
      <c r="G556" s="246" t="str">
        <f t="shared" si="23"/>
        <v/>
      </c>
    </row>
    <row r="557" spans="1:7" x14ac:dyDescent="0.25">
      <c r="A557" s="49" t="s">
        <v>2959</v>
      </c>
      <c r="B557" s="119" t="s">
        <v>985</v>
      </c>
      <c r="C557" s="356" t="s">
        <v>299</v>
      </c>
      <c r="D557" s="356" t="s">
        <v>299</v>
      </c>
      <c r="E557" s="437"/>
      <c r="F557" s="357" t="str">
        <f t="shared" si="22"/>
        <v/>
      </c>
      <c r="G557" s="246" t="str">
        <f t="shared" si="23"/>
        <v/>
      </c>
    </row>
    <row r="558" spans="1:7" x14ac:dyDescent="0.25">
      <c r="A558" s="49" t="s">
        <v>2960</v>
      </c>
      <c r="B558" s="119" t="s">
        <v>985</v>
      </c>
      <c r="C558" s="356" t="s">
        <v>299</v>
      </c>
      <c r="D558" s="356" t="s">
        <v>299</v>
      </c>
      <c r="E558" s="437"/>
      <c r="F558" s="357" t="str">
        <f t="shared" si="22"/>
        <v/>
      </c>
      <c r="G558" s="246" t="str">
        <f t="shared" si="23"/>
        <v/>
      </c>
    </row>
    <row r="559" spans="1:7" x14ac:dyDescent="0.25">
      <c r="A559" s="49" t="s">
        <v>2961</v>
      </c>
      <c r="B559" s="119" t="s">
        <v>985</v>
      </c>
      <c r="C559" s="356" t="s">
        <v>299</v>
      </c>
      <c r="D559" s="356" t="s">
        <v>299</v>
      </c>
      <c r="E559" s="437"/>
      <c r="F559" s="357" t="str">
        <f t="shared" si="22"/>
        <v/>
      </c>
      <c r="G559" s="246" t="str">
        <f t="shared" si="23"/>
        <v/>
      </c>
    </row>
    <row r="560" spans="1:7" x14ac:dyDescent="0.25">
      <c r="A560" s="49" t="s">
        <v>2962</v>
      </c>
      <c r="B560" s="119" t="s">
        <v>985</v>
      </c>
      <c r="C560" s="356" t="s">
        <v>299</v>
      </c>
      <c r="D560" s="356" t="s">
        <v>299</v>
      </c>
      <c r="E560" s="437"/>
      <c r="F560" s="357" t="str">
        <f t="shared" si="22"/>
        <v/>
      </c>
      <c r="G560" s="246" t="str">
        <f t="shared" si="23"/>
        <v/>
      </c>
    </row>
    <row r="561" spans="1:7" x14ac:dyDescent="0.25">
      <c r="A561" s="49" t="s">
        <v>2963</v>
      </c>
      <c r="B561" s="119" t="s">
        <v>985</v>
      </c>
      <c r="C561" s="356" t="s">
        <v>299</v>
      </c>
      <c r="D561" s="356" t="s">
        <v>299</v>
      </c>
      <c r="E561" s="437"/>
      <c r="F561" s="357" t="str">
        <f t="shared" si="22"/>
        <v/>
      </c>
      <c r="G561" s="246" t="str">
        <f t="shared" si="23"/>
        <v/>
      </c>
    </row>
    <row r="562" spans="1:7" x14ac:dyDescent="0.25">
      <c r="A562" s="49" t="s">
        <v>2964</v>
      </c>
      <c r="B562" s="119" t="s">
        <v>985</v>
      </c>
      <c r="C562" s="356" t="s">
        <v>299</v>
      </c>
      <c r="D562" s="356" t="s">
        <v>299</v>
      </c>
      <c r="E562" s="437"/>
      <c r="F562" s="357" t="str">
        <f t="shared" si="22"/>
        <v/>
      </c>
      <c r="G562" s="246" t="str">
        <f t="shared" si="23"/>
        <v/>
      </c>
    </row>
    <row r="563" spans="1:7" x14ac:dyDescent="0.25">
      <c r="A563" s="49" t="s">
        <v>2965</v>
      </c>
      <c r="B563" s="119" t="s">
        <v>1227</v>
      </c>
      <c r="C563" s="409">
        <v>4069.78928</v>
      </c>
      <c r="D563" s="356" t="s">
        <v>2146</v>
      </c>
      <c r="E563" s="437"/>
      <c r="F563" s="357">
        <f t="shared" si="22"/>
        <v>0.68117457857341923</v>
      </c>
      <c r="G563" s="246" t="str">
        <f t="shared" si="23"/>
        <v/>
      </c>
    </row>
    <row r="564" spans="1:7" x14ac:dyDescent="0.25">
      <c r="A564" s="49" t="s">
        <v>2966</v>
      </c>
      <c r="B564" s="119" t="s">
        <v>372</v>
      </c>
      <c r="C564" s="409">
        <f>SUM(C546:C563)</f>
        <v>5974.6640700000007</v>
      </c>
      <c r="D564" s="432">
        <f>SUM(D546:D563)</f>
        <v>0</v>
      </c>
      <c r="E564" s="437"/>
      <c r="F564" s="410">
        <f>SUM(F546:F563)</f>
        <v>1</v>
      </c>
      <c r="G564" s="243">
        <f>SUM(G546:G563)</f>
        <v>0</v>
      </c>
    </row>
    <row r="565" spans="1:7" x14ac:dyDescent="0.25">
      <c r="A565" s="49" t="s">
        <v>2967</v>
      </c>
      <c r="B565" s="119"/>
      <c r="C565" s="218"/>
      <c r="D565" s="218"/>
      <c r="E565" s="115"/>
      <c r="F565" s="115"/>
      <c r="G565" s="115"/>
    </row>
    <row r="566" spans="1:7" x14ac:dyDescent="0.25">
      <c r="A566" s="49" t="s">
        <v>2968</v>
      </c>
      <c r="B566" s="119"/>
      <c r="C566" s="218"/>
      <c r="D566" s="218"/>
      <c r="E566" s="115"/>
      <c r="F566" s="115"/>
      <c r="G566" s="115"/>
    </row>
    <row r="567" spans="1:7" x14ac:dyDescent="0.25">
      <c r="A567" s="49" t="s">
        <v>2969</v>
      </c>
      <c r="B567" s="119"/>
      <c r="C567" s="218"/>
      <c r="D567" s="218"/>
      <c r="E567" s="115"/>
      <c r="F567" s="115"/>
      <c r="G567" s="115"/>
    </row>
    <row r="568" spans="1:7" x14ac:dyDescent="0.25">
      <c r="A568" s="62"/>
      <c r="B568" s="238" t="s">
        <v>2970</v>
      </c>
      <c r="C568" s="238" t="s">
        <v>332</v>
      </c>
      <c r="D568" s="238" t="s">
        <v>1489</v>
      </c>
      <c r="E568" s="238"/>
      <c r="F568" s="238" t="s">
        <v>856</v>
      </c>
      <c r="G568" s="238" t="s">
        <v>2971</v>
      </c>
    </row>
    <row r="569" spans="1:7" x14ac:dyDescent="0.25">
      <c r="A569" s="49" t="s">
        <v>2972</v>
      </c>
      <c r="B569" s="119" t="s">
        <v>1516</v>
      </c>
      <c r="C569" s="409">
        <v>984.85824000000002</v>
      </c>
      <c r="D569" s="432" t="s">
        <v>2146</v>
      </c>
      <c r="E569" s="437"/>
      <c r="F569" s="357">
        <f t="shared" ref="F569:F586" si="24">IF($C$587=0,"",IF(C569="[for completion]","",IF(C569="","",C569/$C$587)))</f>
        <v>0.16483909836818808</v>
      </c>
      <c r="G569" s="246" t="str">
        <f t="shared" ref="G569:G586" si="25">IF($D$587=0,"",IF(D569="[for completion]","",IF(D569="","",D569/$D$587)))</f>
        <v/>
      </c>
    </row>
    <row r="570" spans="1:7" x14ac:dyDescent="0.25">
      <c r="A570" s="49" t="s">
        <v>2973</v>
      </c>
      <c r="B570" s="119" t="s">
        <v>1518</v>
      </c>
      <c r="C570" s="409">
        <v>4491.2753600000005</v>
      </c>
      <c r="D570" s="432" t="s">
        <v>2146</v>
      </c>
      <c r="E570" s="437"/>
      <c r="F570" s="357">
        <f t="shared" si="24"/>
        <v>0.75172014691744815</v>
      </c>
      <c r="G570" s="246" t="str">
        <f t="shared" si="25"/>
        <v/>
      </c>
    </row>
    <row r="571" spans="1:7" x14ac:dyDescent="0.25">
      <c r="A571" s="49" t="s">
        <v>2974</v>
      </c>
      <c r="B571" s="119" t="s">
        <v>1520</v>
      </c>
      <c r="C571" s="409">
        <v>195.72279</v>
      </c>
      <c r="D571" s="432" t="s">
        <v>2146</v>
      </c>
      <c r="E571" s="437"/>
      <c r="F571" s="357">
        <f t="shared" si="24"/>
        <v>3.2758794030810182E-2</v>
      </c>
      <c r="G571" s="246" t="str">
        <f t="shared" si="25"/>
        <v/>
      </c>
    </row>
    <row r="572" spans="1:7" x14ac:dyDescent="0.25">
      <c r="A572" s="49" t="s">
        <v>2975</v>
      </c>
      <c r="B572" s="119" t="s">
        <v>1522</v>
      </c>
      <c r="C572" s="409" t="s">
        <v>299</v>
      </c>
      <c r="D572" s="432" t="s">
        <v>299</v>
      </c>
      <c r="E572" s="437"/>
      <c r="F572" s="357" t="str">
        <f t="shared" si="24"/>
        <v/>
      </c>
      <c r="G572" s="246" t="str">
        <f t="shared" si="25"/>
        <v/>
      </c>
    </row>
    <row r="573" spans="1:7" x14ac:dyDescent="0.25">
      <c r="A573" s="49" t="s">
        <v>2976</v>
      </c>
      <c r="B573" s="119" t="s">
        <v>1524</v>
      </c>
      <c r="C573" s="409" t="s">
        <v>299</v>
      </c>
      <c r="D573" s="432" t="s">
        <v>299</v>
      </c>
      <c r="E573" s="437"/>
      <c r="F573" s="357" t="str">
        <f t="shared" si="24"/>
        <v/>
      </c>
      <c r="G573" s="246" t="str">
        <f t="shared" si="25"/>
        <v/>
      </c>
    </row>
    <row r="574" spans="1:7" x14ac:dyDescent="0.25">
      <c r="A574" s="49" t="s">
        <v>2977</v>
      </c>
      <c r="B574" s="119" t="s">
        <v>1526</v>
      </c>
      <c r="C574" s="409" t="s">
        <v>299</v>
      </c>
      <c r="D574" s="432" t="s">
        <v>299</v>
      </c>
      <c r="E574" s="437"/>
      <c r="F574" s="357" t="str">
        <f t="shared" si="24"/>
        <v/>
      </c>
      <c r="G574" s="246" t="str">
        <f t="shared" si="25"/>
        <v/>
      </c>
    </row>
    <row r="575" spans="1:7" x14ac:dyDescent="0.25">
      <c r="A575" s="49" t="s">
        <v>2978</v>
      </c>
      <c r="B575" s="119" t="s">
        <v>1528</v>
      </c>
      <c r="C575" s="409">
        <v>302.80768999999998</v>
      </c>
      <c r="D575" s="432" t="s">
        <v>2146</v>
      </c>
      <c r="E575" s="437"/>
      <c r="F575" s="357">
        <f t="shared" si="24"/>
        <v>5.0681960683553601E-2</v>
      </c>
      <c r="G575" s="246" t="str">
        <f t="shared" si="25"/>
        <v/>
      </c>
    </row>
    <row r="576" spans="1:7" x14ac:dyDescent="0.25">
      <c r="A576" s="49" t="s">
        <v>2979</v>
      </c>
      <c r="B576" s="119" t="s">
        <v>1530</v>
      </c>
      <c r="C576" s="409" t="s">
        <v>299</v>
      </c>
      <c r="D576" s="432" t="s">
        <v>299</v>
      </c>
      <c r="E576" s="437"/>
      <c r="F576" s="357" t="str">
        <f t="shared" si="24"/>
        <v/>
      </c>
      <c r="G576" s="246" t="str">
        <f t="shared" si="25"/>
        <v/>
      </c>
    </row>
    <row r="577" spans="1:7" x14ac:dyDescent="0.25">
      <c r="A577" s="49" t="s">
        <v>2980</v>
      </c>
      <c r="B577" s="119" t="s">
        <v>1532</v>
      </c>
      <c r="C577" s="409" t="s">
        <v>299</v>
      </c>
      <c r="D577" s="432" t="s">
        <v>299</v>
      </c>
      <c r="E577" s="437"/>
      <c r="F577" s="357" t="str">
        <f t="shared" si="24"/>
        <v/>
      </c>
      <c r="G577" s="246" t="str">
        <f t="shared" si="25"/>
        <v/>
      </c>
    </row>
    <row r="578" spans="1:7" x14ac:dyDescent="0.25">
      <c r="A578" s="49" t="s">
        <v>2981</v>
      </c>
      <c r="B578" s="119" t="s">
        <v>1534</v>
      </c>
      <c r="C578" s="409" t="s">
        <v>299</v>
      </c>
      <c r="D578" s="432" t="s">
        <v>299</v>
      </c>
      <c r="E578" s="437"/>
      <c r="F578" s="357" t="str">
        <f t="shared" si="24"/>
        <v/>
      </c>
      <c r="G578" s="246" t="str">
        <f t="shared" si="25"/>
        <v/>
      </c>
    </row>
    <row r="579" spans="1:7" x14ac:dyDescent="0.25">
      <c r="A579" s="49" t="s">
        <v>2982</v>
      </c>
      <c r="B579" s="119" t="s">
        <v>1536</v>
      </c>
      <c r="C579" s="409" t="s">
        <v>299</v>
      </c>
      <c r="D579" s="432" t="s">
        <v>299</v>
      </c>
      <c r="E579" s="437"/>
      <c r="F579" s="357" t="str">
        <f t="shared" si="24"/>
        <v/>
      </c>
      <c r="G579" s="246" t="str">
        <f t="shared" si="25"/>
        <v/>
      </c>
    </row>
    <row r="580" spans="1:7" x14ac:dyDescent="0.25">
      <c r="A580" s="49" t="s">
        <v>2983</v>
      </c>
      <c r="B580" s="119" t="s">
        <v>1538</v>
      </c>
      <c r="C580" s="409" t="s">
        <v>299</v>
      </c>
      <c r="D580" s="432" t="s">
        <v>299</v>
      </c>
      <c r="E580" s="437"/>
      <c r="F580" s="357" t="str">
        <f t="shared" si="24"/>
        <v/>
      </c>
      <c r="G580" s="246" t="str">
        <f t="shared" si="25"/>
        <v/>
      </c>
    </row>
    <row r="581" spans="1:7" x14ac:dyDescent="0.25">
      <c r="A581" s="49" t="s">
        <v>2984</v>
      </c>
      <c r="B581" s="119" t="s">
        <v>1540</v>
      </c>
      <c r="C581" s="409" t="s">
        <v>299</v>
      </c>
      <c r="D581" s="432" t="s">
        <v>299</v>
      </c>
      <c r="E581" s="437"/>
      <c r="F581" s="357" t="str">
        <f t="shared" si="24"/>
        <v/>
      </c>
      <c r="G581" s="246" t="str">
        <f t="shared" si="25"/>
        <v/>
      </c>
    </row>
    <row r="582" spans="1:7" x14ac:dyDescent="0.25">
      <c r="A582" s="49" t="s">
        <v>2985</v>
      </c>
      <c r="B582" s="119" t="s">
        <v>1542</v>
      </c>
      <c r="C582" s="409" t="s">
        <v>299</v>
      </c>
      <c r="D582" s="432" t="s">
        <v>299</v>
      </c>
      <c r="E582" s="437"/>
      <c r="F582" s="357" t="str">
        <f t="shared" si="24"/>
        <v/>
      </c>
      <c r="G582" s="246" t="str">
        <f t="shared" si="25"/>
        <v/>
      </c>
    </row>
    <row r="583" spans="1:7" x14ac:dyDescent="0.25">
      <c r="A583" s="49" t="s">
        <v>2986</v>
      </c>
      <c r="B583" s="119" t="s">
        <v>370</v>
      </c>
      <c r="C583" s="409" t="s">
        <v>299</v>
      </c>
      <c r="D583" s="432" t="s">
        <v>299</v>
      </c>
      <c r="E583" s="437"/>
      <c r="F583" s="357" t="str">
        <f t="shared" si="24"/>
        <v/>
      </c>
      <c r="G583" s="246" t="str">
        <f t="shared" si="25"/>
        <v/>
      </c>
    </row>
    <row r="584" spans="1:7" x14ac:dyDescent="0.25">
      <c r="A584" s="49" t="s">
        <v>2987</v>
      </c>
      <c r="B584" s="119" t="s">
        <v>985</v>
      </c>
      <c r="C584" s="409" t="s">
        <v>299</v>
      </c>
      <c r="D584" s="432" t="s">
        <v>299</v>
      </c>
      <c r="E584" s="437"/>
      <c r="F584" s="357" t="str">
        <f t="shared" si="24"/>
        <v/>
      </c>
      <c r="G584" s="246" t="str">
        <f t="shared" si="25"/>
        <v/>
      </c>
    </row>
    <row r="585" spans="1:7" x14ac:dyDescent="0.25">
      <c r="A585" s="49" t="s">
        <v>2988</v>
      </c>
      <c r="B585" s="119" t="s">
        <v>985</v>
      </c>
      <c r="C585" s="409" t="s">
        <v>299</v>
      </c>
      <c r="D585" s="432" t="s">
        <v>299</v>
      </c>
      <c r="E585" s="437"/>
      <c r="F585" s="357" t="str">
        <f t="shared" si="24"/>
        <v/>
      </c>
      <c r="G585" s="246" t="str">
        <f t="shared" si="25"/>
        <v/>
      </c>
    </row>
    <row r="586" spans="1:7" x14ac:dyDescent="0.25">
      <c r="A586" s="49" t="s">
        <v>2989</v>
      </c>
      <c r="B586" s="119" t="s">
        <v>1227</v>
      </c>
      <c r="C586" s="409" t="s">
        <v>299</v>
      </c>
      <c r="D586" s="432" t="s">
        <v>299</v>
      </c>
      <c r="E586" s="437"/>
      <c r="F586" s="357" t="str">
        <f t="shared" si="24"/>
        <v/>
      </c>
      <c r="G586" s="246" t="str">
        <f t="shared" si="25"/>
        <v/>
      </c>
    </row>
    <row r="587" spans="1:7" x14ac:dyDescent="0.25">
      <c r="A587" s="49" t="s">
        <v>2990</v>
      </c>
      <c r="B587" s="119" t="s">
        <v>372</v>
      </c>
      <c r="C587" s="409">
        <f>SUM(C569:C586)</f>
        <v>5974.6640800000005</v>
      </c>
      <c r="D587" s="432">
        <f>SUM(D569:D586)</f>
        <v>0</v>
      </c>
      <c r="E587" s="437"/>
      <c r="F587" s="410">
        <f>SUM(F569:F586)</f>
        <v>1</v>
      </c>
      <c r="G587" s="243">
        <f>SUM(G569:G586)</f>
        <v>0</v>
      </c>
    </row>
    <row r="588" spans="1:7" x14ac:dyDescent="0.25">
      <c r="A588" s="62"/>
      <c r="B588" s="238" t="s">
        <v>2991</v>
      </c>
      <c r="C588" s="238" t="s">
        <v>332</v>
      </c>
      <c r="D588" s="238" t="s">
        <v>1489</v>
      </c>
      <c r="E588" s="238"/>
      <c r="F588" s="238" t="s">
        <v>856</v>
      </c>
      <c r="G588" s="238" t="s">
        <v>1490</v>
      </c>
    </row>
    <row r="589" spans="1:7" x14ac:dyDescent="0.25">
      <c r="A589" s="49" t="s">
        <v>2992</v>
      </c>
      <c r="B589" s="119" t="s">
        <v>1266</v>
      </c>
      <c r="C589" s="409">
        <v>11.84947</v>
      </c>
      <c r="D589" s="356" t="s">
        <v>2146</v>
      </c>
      <c r="E589" s="437"/>
      <c r="F589" s="357">
        <f t="shared" ref="F589:F601" si="26">IF($C$602=0,"",IF(C589="[for completion]","",IF(C589="","",C589/$C$602)))</f>
        <v>1.98328640422337E-3</v>
      </c>
      <c r="G589" s="246" t="str">
        <f t="shared" ref="G589:G601" si="27">IF($D$602=0,"",IF(D589="[for completion]","",IF(D589="","",D589/$D$602)))</f>
        <v/>
      </c>
    </row>
    <row r="590" spans="1:7" x14ac:dyDescent="0.25">
      <c r="A590" s="49" t="s">
        <v>2993</v>
      </c>
      <c r="B590" s="119" t="s">
        <v>1268</v>
      </c>
      <c r="C590" s="409">
        <v>30.524539999999998</v>
      </c>
      <c r="D590" s="356" t="s">
        <v>2146</v>
      </c>
      <c r="E590" s="437"/>
      <c r="F590" s="357">
        <f t="shared" si="26"/>
        <v>5.1089968730392513E-3</v>
      </c>
      <c r="G590" s="246" t="str">
        <f t="shared" si="27"/>
        <v/>
      </c>
    </row>
    <row r="591" spans="1:7" x14ac:dyDescent="0.25">
      <c r="A591" s="49" t="s">
        <v>2994</v>
      </c>
      <c r="B591" s="119" t="s">
        <v>1270</v>
      </c>
      <c r="C591" s="409">
        <v>56.287709999999997</v>
      </c>
      <c r="D591" s="356" t="s">
        <v>2146</v>
      </c>
      <c r="E591" s="437"/>
      <c r="F591" s="357">
        <f t="shared" si="26"/>
        <v>9.4210669310836534E-3</v>
      </c>
      <c r="G591" s="246" t="str">
        <f t="shared" si="27"/>
        <v/>
      </c>
    </row>
    <row r="592" spans="1:7" x14ac:dyDescent="0.25">
      <c r="A592" s="49" t="s">
        <v>2995</v>
      </c>
      <c r="B592" s="119" t="s">
        <v>1272</v>
      </c>
      <c r="C592" s="409">
        <v>12.85881</v>
      </c>
      <c r="D592" s="356" t="s">
        <v>2146</v>
      </c>
      <c r="E592" s="437"/>
      <c r="F592" s="357">
        <f t="shared" si="26"/>
        <v>2.1522230992180673E-3</v>
      </c>
      <c r="G592" s="246" t="str">
        <f t="shared" si="27"/>
        <v/>
      </c>
    </row>
    <row r="593" spans="1:7" x14ac:dyDescent="0.25">
      <c r="A593" s="49" t="s">
        <v>2996</v>
      </c>
      <c r="B593" s="119" t="s">
        <v>1274</v>
      </c>
      <c r="C593" s="409">
        <v>37.513269999999999</v>
      </c>
      <c r="D593" s="356" t="s">
        <v>2146</v>
      </c>
      <c r="E593" s="437"/>
      <c r="F593" s="357">
        <f t="shared" si="26"/>
        <v>6.2787245648084182E-3</v>
      </c>
      <c r="G593" s="246" t="str">
        <f t="shared" si="27"/>
        <v/>
      </c>
    </row>
    <row r="594" spans="1:7" x14ac:dyDescent="0.25">
      <c r="A594" s="49" t="s">
        <v>2997</v>
      </c>
      <c r="B594" s="119" t="s">
        <v>1276</v>
      </c>
      <c r="C594" s="409">
        <v>48.117429999999999</v>
      </c>
      <c r="D594" s="356" t="s">
        <v>2146</v>
      </c>
      <c r="E594" s="437"/>
      <c r="F594" s="357">
        <f t="shared" si="26"/>
        <v>8.0535791664242962E-3</v>
      </c>
      <c r="G594" s="246" t="str">
        <f t="shared" si="27"/>
        <v/>
      </c>
    </row>
    <row r="595" spans="1:7" x14ac:dyDescent="0.25">
      <c r="A595" s="49" t="s">
        <v>2998</v>
      </c>
      <c r="B595" s="119" t="s">
        <v>1278</v>
      </c>
      <c r="C595" s="409">
        <v>544.97924999999998</v>
      </c>
      <c r="D595" s="356" t="s">
        <v>2146</v>
      </c>
      <c r="E595" s="437"/>
      <c r="F595" s="357">
        <f t="shared" si="26"/>
        <v>9.1215044817097204E-2</v>
      </c>
      <c r="G595" s="246" t="str">
        <f t="shared" si="27"/>
        <v/>
      </c>
    </row>
    <row r="596" spans="1:7" x14ac:dyDescent="0.25">
      <c r="A596" s="49" t="s">
        <v>2999</v>
      </c>
      <c r="B596" s="119" t="s">
        <v>1280</v>
      </c>
      <c r="C596" s="409">
        <v>590.92802000000006</v>
      </c>
      <c r="D596" s="356" t="s">
        <v>2146</v>
      </c>
      <c r="E596" s="437"/>
      <c r="F596" s="357">
        <f t="shared" si="26"/>
        <v>9.8905647926922954E-2</v>
      </c>
      <c r="G596" s="246" t="str">
        <f t="shared" si="27"/>
        <v/>
      </c>
    </row>
    <row r="597" spans="1:7" x14ac:dyDescent="0.25">
      <c r="A597" s="49" t="s">
        <v>3000</v>
      </c>
      <c r="B597" s="119" t="s">
        <v>1282</v>
      </c>
      <c r="C597" s="409">
        <v>431.31398999999999</v>
      </c>
      <c r="D597" s="356" t="s">
        <v>2146</v>
      </c>
      <c r="E597" s="437"/>
      <c r="F597" s="357">
        <f t="shared" si="26"/>
        <v>7.2190500699046839E-2</v>
      </c>
      <c r="G597" s="246" t="str">
        <f t="shared" si="27"/>
        <v/>
      </c>
    </row>
    <row r="598" spans="1:7" x14ac:dyDescent="0.25">
      <c r="A598" s="49" t="s">
        <v>3001</v>
      </c>
      <c r="B598" s="218" t="s">
        <v>1284</v>
      </c>
      <c r="C598" s="409">
        <v>1422.68841</v>
      </c>
      <c r="D598" s="356" t="s">
        <v>2146</v>
      </c>
      <c r="E598" s="412"/>
      <c r="F598" s="357">
        <f t="shared" si="26"/>
        <v>0.23812023499778162</v>
      </c>
      <c r="G598" s="246" t="str">
        <f t="shared" si="27"/>
        <v/>
      </c>
    </row>
    <row r="599" spans="1:7" x14ac:dyDescent="0.25">
      <c r="A599" s="49" t="s">
        <v>3002</v>
      </c>
      <c r="B599" s="218" t="s">
        <v>1286</v>
      </c>
      <c r="C599" s="409">
        <v>1940.69434</v>
      </c>
      <c r="D599" s="356" t="s">
        <v>2146</v>
      </c>
      <c r="E599" s="412"/>
      <c r="F599" s="357">
        <f t="shared" si="26"/>
        <v>0.32482066280392674</v>
      </c>
      <c r="G599" s="246" t="str">
        <f t="shared" si="27"/>
        <v/>
      </c>
    </row>
    <row r="600" spans="1:7" x14ac:dyDescent="0.25">
      <c r="A600" s="49" t="s">
        <v>3003</v>
      </c>
      <c r="B600" s="119" t="s">
        <v>1288</v>
      </c>
      <c r="C600" s="409">
        <v>846.90881999999999</v>
      </c>
      <c r="D600" s="356" t="s">
        <v>2146</v>
      </c>
      <c r="E600" s="437"/>
      <c r="F600" s="357">
        <f t="shared" si="26"/>
        <v>0.14175003171642758</v>
      </c>
      <c r="G600" s="246" t="str">
        <f t="shared" si="27"/>
        <v/>
      </c>
    </row>
    <row r="601" spans="1:7" x14ac:dyDescent="0.25">
      <c r="A601" s="49" t="s">
        <v>3004</v>
      </c>
      <c r="B601" s="119" t="s">
        <v>1227</v>
      </c>
      <c r="C601" s="409"/>
      <c r="D601" s="356"/>
      <c r="E601" s="437"/>
      <c r="F601" s="357" t="str">
        <f t="shared" si="26"/>
        <v/>
      </c>
      <c r="G601" s="246" t="str">
        <f t="shared" si="27"/>
        <v/>
      </c>
    </row>
    <row r="602" spans="1:7" x14ac:dyDescent="0.25">
      <c r="A602" s="49" t="s">
        <v>3005</v>
      </c>
      <c r="B602" s="119" t="s">
        <v>372</v>
      </c>
      <c r="C602" s="409">
        <f>SUM(C589:C601)</f>
        <v>5974.6640600000001</v>
      </c>
      <c r="D602" s="432">
        <f>SUM(D589:D601)</f>
        <v>0</v>
      </c>
      <c r="E602" s="437"/>
      <c r="F602" s="410">
        <f>SUM(F589:F601)</f>
        <v>1</v>
      </c>
      <c r="G602" s="243">
        <f>SUM(G589:G601)</f>
        <v>0</v>
      </c>
    </row>
    <row r="603" spans="1:7" x14ac:dyDescent="0.25">
      <c r="A603" s="49" t="s">
        <v>3006</v>
      </c>
      <c r="B603" s="138"/>
      <c r="C603" s="138"/>
      <c r="D603" s="138"/>
      <c r="E603" s="138"/>
      <c r="F603" s="138"/>
      <c r="G603" s="138"/>
    </row>
    <row r="604" spans="1:7" x14ac:dyDescent="0.25">
      <c r="A604" s="49" t="s">
        <v>3007</v>
      </c>
      <c r="B604" s="138"/>
      <c r="C604" s="138"/>
      <c r="D604" s="138"/>
      <c r="E604" s="138"/>
      <c r="F604" s="138"/>
      <c r="G604" s="138"/>
    </row>
    <row r="605" spans="1:7" x14ac:dyDescent="0.25">
      <c r="A605" s="49" t="s">
        <v>3008</v>
      </c>
      <c r="B605" s="138"/>
      <c r="C605" s="138"/>
      <c r="D605" s="138"/>
      <c r="E605" s="138"/>
      <c r="F605" s="138"/>
      <c r="G605" s="138"/>
    </row>
    <row r="606" spans="1:7" x14ac:dyDescent="0.25">
      <c r="A606" s="49" t="s">
        <v>3009</v>
      </c>
      <c r="B606" s="119"/>
      <c r="C606" s="242"/>
      <c r="D606" s="122"/>
      <c r="E606" s="115"/>
      <c r="F606" s="243"/>
      <c r="G606" s="243"/>
    </row>
    <row r="607" spans="1:7" x14ac:dyDescent="0.25">
      <c r="A607" s="49" t="s">
        <v>3010</v>
      </c>
      <c r="B607" s="119"/>
      <c r="C607" s="242"/>
      <c r="D607" s="122"/>
      <c r="E607" s="115"/>
      <c r="F607" s="243"/>
      <c r="G607" s="243"/>
    </row>
    <row r="608" spans="1:7" x14ac:dyDescent="0.25">
      <c r="A608" s="49" t="s">
        <v>3011</v>
      </c>
      <c r="B608" s="119"/>
      <c r="C608" s="242"/>
      <c r="D608" s="122"/>
      <c r="E608" s="115"/>
      <c r="F608" s="243"/>
      <c r="G608" s="243"/>
    </row>
    <row r="609" spans="1:7" x14ac:dyDescent="0.25">
      <c r="A609" s="49" t="s">
        <v>3012</v>
      </c>
      <c r="B609" s="119"/>
      <c r="C609" s="242"/>
      <c r="D609" s="122"/>
      <c r="E609" s="115"/>
      <c r="F609" s="243"/>
      <c r="G609" s="243"/>
    </row>
    <row r="610" spans="1:7" x14ac:dyDescent="0.25">
      <c r="A610" s="49" t="s">
        <v>3013</v>
      </c>
      <c r="B610" s="119"/>
      <c r="C610" s="242"/>
      <c r="D610" s="122"/>
      <c r="E610" s="115"/>
      <c r="F610" s="243"/>
      <c r="G610" s="243"/>
    </row>
    <row r="611" spans="1:7" x14ac:dyDescent="0.25">
      <c r="A611" s="49" t="s">
        <v>3014</v>
      </c>
      <c r="B611" s="138"/>
      <c r="C611" s="138"/>
      <c r="D611" s="138"/>
      <c r="E611" s="138"/>
      <c r="F611" s="138"/>
      <c r="G611" s="138"/>
    </row>
    <row r="612" spans="1:7" x14ac:dyDescent="0.25">
      <c r="A612" s="49" t="s">
        <v>3015</v>
      </c>
      <c r="B612" s="138"/>
      <c r="C612" s="138"/>
      <c r="D612" s="138"/>
      <c r="E612" s="138"/>
      <c r="F612" s="138"/>
      <c r="G612" s="138"/>
    </row>
    <row r="613" spans="1:7" x14ac:dyDescent="0.25">
      <c r="A613" s="62"/>
      <c r="B613" s="238" t="s">
        <v>3016</v>
      </c>
      <c r="C613" s="238" t="s">
        <v>332</v>
      </c>
      <c r="D613" s="238" t="s">
        <v>1489</v>
      </c>
      <c r="E613" s="238"/>
      <c r="F613" s="238" t="s">
        <v>856</v>
      </c>
      <c r="G613" s="238" t="s">
        <v>1490</v>
      </c>
    </row>
    <row r="614" spans="1:7" x14ac:dyDescent="0.25">
      <c r="A614" s="49" t="s">
        <v>3017</v>
      </c>
      <c r="B614" s="119" t="s">
        <v>3018</v>
      </c>
      <c r="C614" s="218" t="s">
        <v>299</v>
      </c>
      <c r="D614" s="218" t="s">
        <v>299</v>
      </c>
      <c r="E614" s="115"/>
      <c r="F614" s="246" t="str">
        <f>IF($C$618=0,"",IF(C614="[for completion]","",IF(C614="","",C614/$C$618)))</f>
        <v/>
      </c>
      <c r="G614" s="246" t="str">
        <f>IF($D$618=0,"",IF(D614="[for completion]","",IF(D614="","",D614/$D$618)))</f>
        <v/>
      </c>
    </row>
    <row r="615" spans="1:7" x14ac:dyDescent="0.25">
      <c r="A615" s="49" t="s">
        <v>3019</v>
      </c>
      <c r="B615" s="276" t="s">
        <v>1321</v>
      </c>
      <c r="C615" s="218" t="s">
        <v>299</v>
      </c>
      <c r="D615" s="218" t="s">
        <v>299</v>
      </c>
      <c r="E615" s="115"/>
      <c r="F615" s="115"/>
      <c r="G615" s="246" t="str">
        <f>IF($D$618=0,"",IF(D615="[for completion]","",IF(D615="","",D615/$D$618)))</f>
        <v/>
      </c>
    </row>
    <row r="616" spans="1:7" x14ac:dyDescent="0.25">
      <c r="A616" s="49" t="s">
        <v>3020</v>
      </c>
      <c r="B616" s="119" t="s">
        <v>733</v>
      </c>
      <c r="C616" s="218" t="s">
        <v>299</v>
      </c>
      <c r="D616" s="218" t="s">
        <v>299</v>
      </c>
      <c r="E616" s="115"/>
      <c r="F616" s="115"/>
      <c r="G616" s="246" t="str">
        <f>IF($D$618=0,"",IF(D616="[for completion]","",IF(D616="","",D616/$D$618)))</f>
        <v/>
      </c>
    </row>
    <row r="617" spans="1:7" x14ac:dyDescent="0.25">
      <c r="A617" s="49" t="s">
        <v>3021</v>
      </c>
      <c r="B617" s="49" t="s">
        <v>1227</v>
      </c>
      <c r="C617" s="409">
        <v>5974.6640799999996</v>
      </c>
      <c r="D617" s="356" t="s">
        <v>2146</v>
      </c>
      <c r="E617" s="55"/>
      <c r="F617" s="55"/>
      <c r="G617" s="278" t="str">
        <f>IF($D$618=0,"",IF(D617="[for completion]","",IF(D617="","",D617/$D$618)))</f>
        <v/>
      </c>
    </row>
    <row r="618" spans="1:7" x14ac:dyDescent="0.25">
      <c r="A618" s="49" t="s">
        <v>3022</v>
      </c>
      <c r="B618" s="60" t="s">
        <v>372</v>
      </c>
      <c r="C618" s="431">
        <f>SUM(C614:C617)</f>
        <v>5974.6640799999996</v>
      </c>
      <c r="D618" s="438">
        <f>SUM(D614:D617)</f>
        <v>0</v>
      </c>
      <c r="E618" s="55"/>
      <c r="F618" s="279">
        <f>SUM(F614:F617)</f>
        <v>0</v>
      </c>
      <c r="G618" s="279">
        <f>SUM(G614:G617)</f>
        <v>0</v>
      </c>
    </row>
    <row r="619" spans="1:7" x14ac:dyDescent="0.25">
      <c r="A619" s="49"/>
    </row>
    <row r="620" spans="1:7" x14ac:dyDescent="0.25">
      <c r="A620" s="62"/>
      <c r="B620" s="62" t="s">
        <v>1583</v>
      </c>
      <c r="C620" s="62" t="s">
        <v>1327</v>
      </c>
      <c r="D620" s="62" t="s">
        <v>1584</v>
      </c>
      <c r="E620" s="62"/>
      <c r="F620" s="62" t="s">
        <v>1329</v>
      </c>
      <c r="G620" s="62"/>
    </row>
    <row r="621" spans="1:7" x14ac:dyDescent="0.25">
      <c r="A621" s="49" t="s">
        <v>3023</v>
      </c>
      <c r="B621" s="60" t="s">
        <v>1449</v>
      </c>
      <c r="C621" s="242" t="s">
        <v>299</v>
      </c>
      <c r="D621" s="242" t="s">
        <v>299</v>
      </c>
      <c r="E621" s="136"/>
      <c r="F621" s="242" t="s">
        <v>299</v>
      </c>
      <c r="G621" s="278" t="str">
        <f t="shared" ref="G621:G636" si="28">IF($D$639=0,"",IF(D621="[for completion]","",IF(D621="","",D621/$D$639)))</f>
        <v/>
      </c>
    </row>
    <row r="622" spans="1:7" x14ac:dyDescent="0.25">
      <c r="A622" s="49" t="s">
        <v>3024</v>
      </c>
      <c r="B622" s="60" t="s">
        <v>1451</v>
      </c>
      <c r="C622" s="409">
        <v>30657.9</v>
      </c>
      <c r="D622" s="409" t="s">
        <v>2146</v>
      </c>
      <c r="E622" s="136"/>
      <c r="F622" s="242" t="s">
        <v>299</v>
      </c>
      <c r="G622" s="278" t="str">
        <f t="shared" si="28"/>
        <v/>
      </c>
    </row>
    <row r="623" spans="1:7" x14ac:dyDescent="0.25">
      <c r="A623" s="49" t="s">
        <v>3025</v>
      </c>
      <c r="B623" s="60" t="s">
        <v>1453</v>
      </c>
      <c r="C623" s="409">
        <v>959.1</v>
      </c>
      <c r="D623" s="409" t="s">
        <v>2146</v>
      </c>
      <c r="E623" s="136"/>
      <c r="F623" s="242" t="s">
        <v>299</v>
      </c>
      <c r="G623" s="278" t="str">
        <f t="shared" si="28"/>
        <v/>
      </c>
    </row>
    <row r="624" spans="1:7" x14ac:dyDescent="0.25">
      <c r="A624" s="49" t="s">
        <v>3026</v>
      </c>
      <c r="B624" s="60" t="s">
        <v>1455</v>
      </c>
      <c r="C624" s="409">
        <v>8614.1</v>
      </c>
      <c r="D624" s="409" t="s">
        <v>2146</v>
      </c>
      <c r="E624" s="136"/>
      <c r="F624" s="242" t="s">
        <v>299</v>
      </c>
      <c r="G624" s="278" t="str">
        <f t="shared" si="28"/>
        <v/>
      </c>
    </row>
    <row r="625" spans="1:7" x14ac:dyDescent="0.25">
      <c r="A625" s="49" t="s">
        <v>3027</v>
      </c>
      <c r="B625" s="60" t="s">
        <v>1457</v>
      </c>
      <c r="C625" s="409">
        <v>8181.8</v>
      </c>
      <c r="D625" s="409" t="s">
        <v>2146</v>
      </c>
      <c r="E625" s="136"/>
      <c r="F625" s="242" t="s">
        <v>299</v>
      </c>
      <c r="G625" s="278" t="str">
        <f t="shared" si="28"/>
        <v/>
      </c>
    </row>
    <row r="626" spans="1:7" x14ac:dyDescent="0.25">
      <c r="A626" s="49" t="s">
        <v>3028</v>
      </c>
      <c r="B626" s="60" t="s">
        <v>1459</v>
      </c>
      <c r="C626" s="409" t="s">
        <v>299</v>
      </c>
      <c r="D626" s="409" t="s">
        <v>299</v>
      </c>
      <c r="E626" s="136"/>
      <c r="F626" s="242" t="s">
        <v>299</v>
      </c>
      <c r="G626" s="278" t="str">
        <f t="shared" si="28"/>
        <v/>
      </c>
    </row>
    <row r="627" spans="1:7" x14ac:dyDescent="0.25">
      <c r="A627" s="49" t="s">
        <v>3029</v>
      </c>
      <c r="B627" s="60" t="s">
        <v>1461</v>
      </c>
      <c r="C627" s="409" t="s">
        <v>299</v>
      </c>
      <c r="D627" s="409" t="s">
        <v>299</v>
      </c>
      <c r="E627" s="136"/>
      <c r="F627" s="242" t="s">
        <v>299</v>
      </c>
      <c r="G627" s="278" t="str">
        <f t="shared" si="28"/>
        <v/>
      </c>
    </row>
    <row r="628" spans="1:7" x14ac:dyDescent="0.25">
      <c r="A628" s="49" t="s">
        <v>3030</v>
      </c>
      <c r="B628" s="60" t="s">
        <v>1593</v>
      </c>
      <c r="C628" s="409" t="s">
        <v>299</v>
      </c>
      <c r="D628" s="409" t="s">
        <v>299</v>
      </c>
      <c r="E628" s="136"/>
      <c r="F628" s="242" t="s">
        <v>299</v>
      </c>
      <c r="G628" s="278" t="str">
        <f t="shared" si="28"/>
        <v/>
      </c>
    </row>
    <row r="629" spans="1:7" x14ac:dyDescent="0.25">
      <c r="A629" s="49" t="s">
        <v>3031</v>
      </c>
      <c r="B629" s="60" t="s">
        <v>1595</v>
      </c>
      <c r="C629" s="409" t="s">
        <v>299</v>
      </c>
      <c r="D629" s="409" t="s">
        <v>299</v>
      </c>
      <c r="E629" s="136"/>
      <c r="F629" s="242" t="s">
        <v>299</v>
      </c>
      <c r="G629" s="278" t="str">
        <f t="shared" si="28"/>
        <v/>
      </c>
    </row>
    <row r="630" spans="1:7" x14ac:dyDescent="0.25">
      <c r="A630" s="49" t="s">
        <v>3032</v>
      </c>
      <c r="B630" s="60" t="s">
        <v>1597</v>
      </c>
      <c r="C630" s="409" t="s">
        <v>299</v>
      </c>
      <c r="D630" s="409" t="s">
        <v>299</v>
      </c>
      <c r="E630" s="136"/>
      <c r="F630" s="242" t="s">
        <v>299</v>
      </c>
      <c r="G630" s="278" t="str">
        <f t="shared" si="28"/>
        <v/>
      </c>
    </row>
    <row r="631" spans="1:7" x14ac:dyDescent="0.25">
      <c r="A631" s="49" t="s">
        <v>3033</v>
      </c>
      <c r="B631" s="60" t="s">
        <v>1469</v>
      </c>
      <c r="C631" s="409" t="s">
        <v>299</v>
      </c>
      <c r="D631" s="409" t="s">
        <v>299</v>
      </c>
      <c r="E631" s="136"/>
      <c r="F631" s="242" t="s">
        <v>299</v>
      </c>
      <c r="G631" s="278" t="str">
        <f t="shared" si="28"/>
        <v/>
      </c>
    </row>
    <row r="632" spans="1:7" x14ac:dyDescent="0.25">
      <c r="A632" s="49" t="s">
        <v>3034</v>
      </c>
      <c r="B632" s="60" t="s">
        <v>1600</v>
      </c>
      <c r="C632" s="409" t="s">
        <v>299</v>
      </c>
      <c r="D632" s="409" t="s">
        <v>299</v>
      </c>
      <c r="E632" s="136"/>
      <c r="F632" s="242" t="s">
        <v>299</v>
      </c>
      <c r="G632" s="278" t="str">
        <f t="shared" si="28"/>
        <v/>
      </c>
    </row>
    <row r="633" spans="1:7" x14ac:dyDescent="0.25">
      <c r="A633" s="49" t="s">
        <v>3035</v>
      </c>
      <c r="B633" s="60" t="s">
        <v>370</v>
      </c>
      <c r="C633" s="409" t="s">
        <v>299</v>
      </c>
      <c r="D633" s="409" t="s">
        <v>299</v>
      </c>
      <c r="E633" s="136"/>
      <c r="F633" s="242" t="s">
        <v>299</v>
      </c>
      <c r="G633" s="278" t="str">
        <f t="shared" si="28"/>
        <v/>
      </c>
    </row>
    <row r="634" spans="1:7" x14ac:dyDescent="0.25">
      <c r="A634" s="49" t="s">
        <v>3036</v>
      </c>
      <c r="B634" s="60" t="s">
        <v>2814</v>
      </c>
      <c r="C634" s="409" t="s">
        <v>299</v>
      </c>
      <c r="D634" s="409" t="s">
        <v>299</v>
      </c>
      <c r="E634" s="136"/>
      <c r="F634" s="242" t="s">
        <v>299</v>
      </c>
      <c r="G634" s="278" t="str">
        <f t="shared" si="28"/>
        <v/>
      </c>
    </row>
    <row r="635" spans="1:7" x14ac:dyDescent="0.25">
      <c r="A635" s="49" t="s">
        <v>3037</v>
      </c>
      <c r="B635" s="60" t="s">
        <v>372</v>
      </c>
      <c r="C635" s="431">
        <f>SUM(C621:C634)</f>
        <v>48412.9</v>
      </c>
      <c r="D635" s="431">
        <f>SUM(D621:D634)</f>
        <v>0</v>
      </c>
      <c r="E635" s="47"/>
      <c r="F635" s="266"/>
      <c r="G635" s="278" t="str">
        <f t="shared" si="28"/>
        <v/>
      </c>
    </row>
    <row r="636" spans="1:7" x14ac:dyDescent="0.25">
      <c r="A636" s="49" t="s">
        <v>3038</v>
      </c>
      <c r="B636" s="49" t="s">
        <v>1340</v>
      </c>
      <c r="F636" s="242" t="s">
        <v>299</v>
      </c>
      <c r="G636" s="278" t="str">
        <f t="shared" si="28"/>
        <v/>
      </c>
    </row>
    <row r="637" spans="1:7" x14ac:dyDescent="0.25">
      <c r="A637" s="49" t="s">
        <v>3039</v>
      </c>
      <c r="B637" s="119"/>
      <c r="C637" s="49"/>
      <c r="D637" s="49"/>
      <c r="E637" s="47"/>
      <c r="F637" s="278"/>
      <c r="G637" s="278"/>
    </row>
    <row r="638" spans="1:7" x14ac:dyDescent="0.25">
      <c r="A638" s="49" t="s">
        <v>3040</v>
      </c>
      <c r="B638" s="60"/>
      <c r="C638" s="49"/>
      <c r="D638" s="49"/>
      <c r="E638" s="47"/>
      <c r="F638" s="278"/>
      <c r="G638" s="278"/>
    </row>
    <row r="639" spans="1:7" x14ac:dyDescent="0.25">
      <c r="A639" s="49" t="s">
        <v>3041</v>
      </c>
      <c r="B639" s="60"/>
      <c r="C639" s="49"/>
      <c r="D639" s="49"/>
      <c r="E639" s="47"/>
      <c r="F639" s="351"/>
      <c r="G639" s="351"/>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3042</v>
      </c>
      <c r="B1" s="46"/>
      <c r="C1" s="47"/>
      <c r="D1" s="47"/>
      <c r="E1" s="47"/>
      <c r="F1" s="211" t="s">
        <v>280</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281</v>
      </c>
      <c r="C3" s="52" t="s">
        <v>282</v>
      </c>
      <c r="D3" s="50"/>
      <c r="E3" s="50"/>
      <c r="F3" s="50"/>
      <c r="G3" s="50"/>
      <c r="L3" s="47"/>
      <c r="M3" s="47"/>
    </row>
    <row r="4" spans="1:14" ht="15.75" customHeight="1" thickBot="1" x14ac:dyDescent="0.3">
      <c r="L4" s="47"/>
      <c r="M4" s="47"/>
    </row>
    <row r="5" spans="1:14" ht="18.75" customHeight="1" x14ac:dyDescent="0.25">
      <c r="B5" s="141" t="s">
        <v>3043</v>
      </c>
      <c r="C5" s="53"/>
      <c r="E5" s="55"/>
      <c r="F5" s="55"/>
      <c r="L5" s="47"/>
      <c r="M5" s="47"/>
    </row>
    <row r="6" spans="1:14" ht="18.75" customHeight="1" x14ac:dyDescent="0.25">
      <c r="B6" s="142" t="s">
        <v>3044</v>
      </c>
      <c r="C6" s="53"/>
      <c r="E6" s="55"/>
      <c r="F6" s="55"/>
      <c r="L6" s="47"/>
      <c r="M6" s="47"/>
    </row>
    <row r="7" spans="1:14" ht="15.75" customHeight="1" thickBot="1" x14ac:dyDescent="0.3">
      <c r="B7" s="143" t="s">
        <v>3045</v>
      </c>
      <c r="L7" s="47"/>
      <c r="M7" s="47"/>
    </row>
    <row r="8" spans="1:14" s="80" customFormat="1" x14ac:dyDescent="0.25">
      <c r="A8" s="49"/>
      <c r="B8" s="67"/>
      <c r="C8" s="49"/>
      <c r="D8" s="49"/>
      <c r="E8" s="49"/>
      <c r="F8" s="49"/>
      <c r="G8" s="47"/>
      <c r="I8" s="49"/>
      <c r="J8" s="49"/>
      <c r="K8" s="49"/>
      <c r="L8" s="47"/>
      <c r="M8" s="47"/>
      <c r="N8" s="47"/>
    </row>
    <row r="9" spans="1:14" s="80" customFormat="1" ht="18.75" customHeight="1" x14ac:dyDescent="0.25">
      <c r="A9" s="216"/>
      <c r="B9" s="391" t="s">
        <v>3046</v>
      </c>
      <c r="C9" s="392"/>
      <c r="D9" s="216"/>
      <c r="E9" s="216"/>
      <c r="F9" s="216"/>
      <c r="G9" s="216"/>
      <c r="I9" s="49"/>
      <c r="J9" s="49"/>
      <c r="K9" s="49"/>
      <c r="L9" s="47"/>
      <c r="M9" s="47"/>
      <c r="N9" s="47"/>
    </row>
    <row r="10" spans="1:14" s="80" customFormat="1" ht="18.75" customHeight="1" x14ac:dyDescent="0.25">
      <c r="A10" s="62"/>
      <c r="B10" s="62" t="s">
        <v>2424</v>
      </c>
      <c r="C10" s="62" t="s">
        <v>332</v>
      </c>
      <c r="D10" s="62" t="s">
        <v>2193</v>
      </c>
      <c r="E10" s="62"/>
      <c r="F10" s="62" t="s">
        <v>3047</v>
      </c>
      <c r="G10" s="62" t="s">
        <v>3048</v>
      </c>
      <c r="I10" s="49"/>
      <c r="J10" s="49"/>
      <c r="K10" s="49"/>
      <c r="L10" s="47"/>
      <c r="M10" s="47"/>
      <c r="N10" s="47"/>
    </row>
    <row r="11" spans="1:14" s="80" customFormat="1" x14ac:dyDescent="0.25">
      <c r="A11" s="49" t="s">
        <v>3049</v>
      </c>
      <c r="B11" s="1" t="s">
        <v>3050</v>
      </c>
      <c r="C11" s="249" t="s">
        <v>299</v>
      </c>
      <c r="D11" s="118" t="s">
        <v>299</v>
      </c>
      <c r="F11" s="278" t="str">
        <f>IF(OR('B2. HTT Public Sector Assets'!$C$37=0,C11="[For completion]"),"",C11/'B2. HTT Public Sector Assets'!$C$37)</f>
        <v/>
      </c>
      <c r="G11" s="278" t="str">
        <f>IF(OR('B2. HTT Public Sector Assets'!$C$10=0,D11="[For completion]"),"",D11/'B2. HTT Public Sector Assets'!$C$10)</f>
        <v/>
      </c>
      <c r="I11" s="49"/>
      <c r="J11" s="49"/>
      <c r="K11" s="49"/>
      <c r="L11" s="47"/>
      <c r="M11" s="47"/>
      <c r="N11" s="47"/>
    </row>
    <row r="12" spans="1:14" s="80" customFormat="1" x14ac:dyDescent="0.25">
      <c r="A12" s="49" t="s">
        <v>3051</v>
      </c>
      <c r="B12" s="72" t="s">
        <v>3052</v>
      </c>
      <c r="C12" s="249" t="s">
        <v>299</v>
      </c>
      <c r="D12" s="118" t="s">
        <v>299</v>
      </c>
      <c r="F12" s="278"/>
      <c r="G12" s="278"/>
      <c r="I12" s="49"/>
      <c r="J12" s="49"/>
      <c r="K12" s="49"/>
      <c r="L12" s="47"/>
      <c r="M12" s="47"/>
      <c r="N12" s="47"/>
    </row>
    <row r="13" spans="1:14" s="80" customFormat="1" x14ac:dyDescent="0.25">
      <c r="A13" s="49" t="s">
        <v>3053</v>
      </c>
      <c r="B13" s="72" t="s">
        <v>3054</v>
      </c>
      <c r="C13" s="249" t="s">
        <v>299</v>
      </c>
      <c r="D13" s="118" t="s">
        <v>299</v>
      </c>
      <c r="F13" s="278"/>
      <c r="G13" s="278"/>
      <c r="I13" s="49"/>
      <c r="J13" s="49"/>
      <c r="K13" s="49"/>
      <c r="L13" s="47"/>
      <c r="M13" s="47"/>
      <c r="N13" s="47"/>
    </row>
    <row r="14" spans="1:14" s="80" customFormat="1" x14ac:dyDescent="0.25">
      <c r="A14" s="49" t="s">
        <v>3055</v>
      </c>
      <c r="B14" s="72" t="s">
        <v>3056</v>
      </c>
      <c r="C14" s="249" t="s">
        <v>299</v>
      </c>
      <c r="D14" s="118" t="s">
        <v>299</v>
      </c>
      <c r="F14" s="278"/>
      <c r="G14" s="278"/>
      <c r="I14" s="49"/>
      <c r="J14" s="49"/>
      <c r="K14" s="49"/>
      <c r="L14" s="47"/>
      <c r="M14" s="47"/>
      <c r="N14" s="47"/>
    </row>
    <row r="15" spans="1:14" s="80" customFormat="1" x14ac:dyDescent="0.25">
      <c r="A15" s="49"/>
      <c r="B15" s="72" t="s">
        <v>3057</v>
      </c>
      <c r="C15" s="249" t="s">
        <v>299</v>
      </c>
      <c r="D15" s="118" t="s">
        <v>299</v>
      </c>
      <c r="F15" s="278"/>
      <c r="G15" s="278"/>
      <c r="I15" s="49"/>
      <c r="J15" s="49"/>
      <c r="K15" s="49"/>
      <c r="L15" s="47"/>
      <c r="M15" s="47"/>
      <c r="N15" s="47"/>
    </row>
    <row r="16" spans="1:14" s="80" customFormat="1" x14ac:dyDescent="0.25">
      <c r="A16" s="49" t="s">
        <v>3058</v>
      </c>
      <c r="B16" s="60" t="s">
        <v>3059</v>
      </c>
      <c r="C16" s="249" t="s">
        <v>299</v>
      </c>
      <c r="D16" s="118" t="s">
        <v>299</v>
      </c>
      <c r="F16" s="278" t="str">
        <f>IF(OR('B2. HTT Public Sector Assets'!$C$37=0,C16="[For completion]"),"",C16/'B2. HTT Public Sector Assets'!$C$37)</f>
        <v/>
      </c>
      <c r="G16" s="278" t="str">
        <f>IF(OR('B2. HTT Public Sector Assets'!$C$10=0,D16="[For completion]"),"",D16/'B2. HTT Public Sector Assets'!$C$10)</f>
        <v/>
      </c>
      <c r="I16" s="49"/>
      <c r="J16" s="49"/>
      <c r="K16" s="49"/>
      <c r="L16" s="47"/>
      <c r="M16" s="47"/>
      <c r="N16" s="47"/>
    </row>
    <row r="17" spans="1:14" s="80" customFormat="1" x14ac:dyDescent="0.25">
      <c r="A17" s="49" t="s">
        <v>3060</v>
      </c>
      <c r="B17" s="72" t="s">
        <v>3052</v>
      </c>
      <c r="C17" s="249" t="s">
        <v>299</v>
      </c>
      <c r="D17" s="118" t="s">
        <v>299</v>
      </c>
      <c r="F17" s="278"/>
      <c r="G17" s="278"/>
      <c r="I17" s="49"/>
      <c r="J17" s="49"/>
      <c r="K17" s="49"/>
      <c r="L17" s="47"/>
      <c r="M17" s="47"/>
      <c r="N17" s="47"/>
    </row>
    <row r="18" spans="1:14" s="80" customFormat="1" x14ac:dyDescent="0.25">
      <c r="A18" s="49" t="s">
        <v>3061</v>
      </c>
      <c r="B18" s="72" t="s">
        <v>3054</v>
      </c>
      <c r="C18" s="249" t="s">
        <v>299</v>
      </c>
      <c r="D18" s="118" t="s">
        <v>299</v>
      </c>
      <c r="F18" s="278"/>
      <c r="G18" s="278"/>
      <c r="I18" s="49"/>
      <c r="J18" s="49"/>
      <c r="K18" s="49"/>
      <c r="L18" s="47"/>
      <c r="M18" s="47"/>
      <c r="N18" s="47"/>
    </row>
    <row r="19" spans="1:14" s="80" customFormat="1" x14ac:dyDescent="0.25">
      <c r="A19" s="49" t="s">
        <v>3062</v>
      </c>
      <c r="B19" s="72" t="s">
        <v>3056</v>
      </c>
      <c r="C19" s="249" t="s">
        <v>299</v>
      </c>
      <c r="D19" s="118" t="s">
        <v>299</v>
      </c>
      <c r="F19" s="278"/>
      <c r="G19" s="278"/>
      <c r="I19" s="49"/>
      <c r="J19" s="49"/>
      <c r="K19" s="49"/>
      <c r="L19" s="47"/>
      <c r="M19" s="47"/>
      <c r="N19" s="47"/>
    </row>
    <row r="20" spans="1:14" s="80" customFormat="1" x14ac:dyDescent="0.25">
      <c r="A20" s="49"/>
      <c r="B20" s="72" t="s">
        <v>3057</v>
      </c>
      <c r="C20" s="249" t="s">
        <v>299</v>
      </c>
      <c r="D20" s="118" t="s">
        <v>299</v>
      </c>
      <c r="F20" s="278"/>
      <c r="G20" s="278"/>
      <c r="I20" s="49"/>
      <c r="J20" s="49"/>
      <c r="K20" s="49"/>
      <c r="L20" s="47"/>
      <c r="M20" s="47"/>
      <c r="N20" s="47"/>
    </row>
    <row r="21" spans="1:14" s="80" customFormat="1" x14ac:dyDescent="0.25">
      <c r="A21" s="49" t="s">
        <v>3063</v>
      </c>
      <c r="B21" s="60" t="s">
        <v>2432</v>
      </c>
      <c r="C21" s="249" t="s">
        <v>299</v>
      </c>
      <c r="D21" s="118" t="s">
        <v>299</v>
      </c>
      <c r="F21" s="278" t="str">
        <f>IF(OR('B2. HTT Public Sector Assets'!$C$37=0,C21="[For completion]"),"",C21/'B2. HTT Public Sector Assets'!$C$37)</f>
        <v/>
      </c>
      <c r="G21" s="278" t="str">
        <f>IF(OR('B2. HTT Public Sector Assets'!$C$10=0,D21="[For completion]"),"",D21/'B2. HTT Public Sector Assets'!$C$10)</f>
        <v/>
      </c>
      <c r="I21" s="49"/>
      <c r="J21" s="49"/>
      <c r="K21" s="49"/>
      <c r="L21" s="47"/>
      <c r="M21" s="47"/>
      <c r="N21" s="47"/>
    </row>
    <row r="22" spans="1:14" s="80" customFormat="1" x14ac:dyDescent="0.25">
      <c r="A22" s="49" t="s">
        <v>3064</v>
      </c>
      <c r="B22" s="60" t="s">
        <v>3065</v>
      </c>
      <c r="C22" s="280">
        <f>SUM(C11,C16,C21)</f>
        <v>0</v>
      </c>
      <c r="D22" s="68">
        <f>SUM(D11,D16,D21)</f>
        <v>0</v>
      </c>
      <c r="F22" s="278">
        <f>SUM(F11:F21)</f>
        <v>0</v>
      </c>
      <c r="G22" s="278">
        <f>SUM(G11:G21)</f>
        <v>0</v>
      </c>
      <c r="I22" s="49"/>
      <c r="J22" s="49"/>
      <c r="K22" s="49"/>
      <c r="L22" s="47"/>
      <c r="M22" s="47"/>
      <c r="N22" s="47"/>
    </row>
    <row r="23" spans="1:14" s="80" customFormat="1" x14ac:dyDescent="0.25">
      <c r="A23" s="60" t="s">
        <v>3066</v>
      </c>
      <c r="B23" s="120" t="s">
        <v>374</v>
      </c>
      <c r="C23" s="280"/>
      <c r="D23" s="68"/>
      <c r="F23" s="278"/>
      <c r="G23" s="278"/>
      <c r="I23" s="49"/>
      <c r="J23" s="49"/>
      <c r="K23" s="49"/>
      <c r="L23" s="47"/>
      <c r="M23" s="47"/>
      <c r="N23" s="47"/>
    </row>
    <row r="24" spans="1:14" s="80" customFormat="1" x14ac:dyDescent="0.25">
      <c r="A24" s="60" t="s">
        <v>3067</v>
      </c>
      <c r="B24" s="120" t="s">
        <v>374</v>
      </c>
      <c r="C24" s="280"/>
      <c r="D24" s="68"/>
      <c r="F24" s="278"/>
      <c r="G24" s="278"/>
      <c r="I24" s="49"/>
      <c r="J24" s="49"/>
      <c r="K24" s="49"/>
      <c r="L24" s="47"/>
      <c r="M24" s="47"/>
      <c r="N24" s="47"/>
    </row>
    <row r="25" spans="1:14" s="80" customFormat="1" x14ac:dyDescent="0.25">
      <c r="A25" s="60" t="s">
        <v>3068</v>
      </c>
      <c r="B25" s="120" t="s">
        <v>374</v>
      </c>
      <c r="C25" s="280"/>
      <c r="D25" s="68"/>
      <c r="F25" s="278"/>
      <c r="G25" s="278"/>
      <c r="I25" s="49"/>
      <c r="J25" s="49"/>
      <c r="K25" s="49"/>
      <c r="L25" s="47"/>
      <c r="M25" s="47"/>
      <c r="N25" s="47"/>
    </row>
    <row r="26" spans="1:14" s="80" customFormat="1" x14ac:dyDescent="0.25">
      <c r="A26" s="60" t="s">
        <v>3069</v>
      </c>
      <c r="B26" s="120" t="s">
        <v>374</v>
      </c>
      <c r="C26" s="280"/>
      <c r="D26" s="68"/>
      <c r="F26" s="278"/>
      <c r="G26" s="278"/>
      <c r="I26" s="49"/>
      <c r="J26" s="49"/>
      <c r="K26" s="49"/>
      <c r="L26" s="47"/>
      <c r="M26" s="47"/>
      <c r="N26" s="47"/>
    </row>
    <row r="27" spans="1:14" s="80" customFormat="1" x14ac:dyDescent="0.25">
      <c r="A27" s="60" t="s">
        <v>3070</v>
      </c>
      <c r="B27" s="120" t="s">
        <v>374</v>
      </c>
      <c r="C27" s="280"/>
      <c r="D27" s="68"/>
      <c r="F27" s="278"/>
      <c r="G27" s="278"/>
      <c r="I27" s="49"/>
      <c r="J27" s="49"/>
      <c r="K27" s="49"/>
      <c r="L27" s="47"/>
      <c r="M27" s="47"/>
      <c r="N27" s="47"/>
    </row>
    <row r="28" spans="1:14" s="80" customFormat="1" x14ac:dyDescent="0.25">
      <c r="A28" s="60"/>
      <c r="B28" s="120"/>
      <c r="C28" s="280"/>
      <c r="D28" s="68"/>
      <c r="F28" s="278"/>
      <c r="G28" s="278"/>
      <c r="I28" s="49"/>
      <c r="J28" s="49"/>
      <c r="K28" s="49"/>
      <c r="L28" s="47"/>
      <c r="M28" s="47"/>
      <c r="N28" s="47"/>
    </row>
    <row r="29" spans="1:14" s="80" customFormat="1" x14ac:dyDescent="0.25">
      <c r="A29" s="60"/>
      <c r="B29" s="120"/>
      <c r="C29" s="280"/>
      <c r="D29" s="68"/>
      <c r="F29" s="278"/>
      <c r="G29" s="278"/>
      <c r="I29" s="49"/>
      <c r="J29" s="49"/>
      <c r="K29" s="49"/>
      <c r="L29" s="47"/>
      <c r="M29" s="47"/>
      <c r="N29" s="47"/>
    </row>
    <row r="30" spans="1:14" s="80" customFormat="1" ht="15" customHeight="1" x14ac:dyDescent="0.25">
      <c r="A30" s="62"/>
      <c r="B30" s="62" t="s">
        <v>3071</v>
      </c>
      <c r="C30" s="62" t="s">
        <v>332</v>
      </c>
      <c r="D30" s="62" t="s">
        <v>2193</v>
      </c>
      <c r="E30" s="62"/>
      <c r="F30" s="62" t="s">
        <v>3047</v>
      </c>
      <c r="G30" s="62" t="s">
        <v>3048</v>
      </c>
      <c r="I30" s="49"/>
      <c r="J30" s="49"/>
      <c r="K30" s="49"/>
      <c r="L30" s="47"/>
      <c r="M30" s="47"/>
      <c r="N30" s="47"/>
    </row>
    <row r="31" spans="1:14" s="80" customFormat="1" x14ac:dyDescent="0.25">
      <c r="A31" s="49" t="s">
        <v>3072</v>
      </c>
      <c r="B31" s="280" t="s">
        <v>3073</v>
      </c>
      <c r="C31" s="249" t="s">
        <v>299</v>
      </c>
      <c r="D31" s="118" t="s">
        <v>299</v>
      </c>
      <c r="F31" s="278" t="str">
        <f>IF(OR('B2. HTT Public Sector Assets'!$C$37=0,C31="[For completion]"),"",C31/'B2. HTT Public Sector Assets'!$C$37)</f>
        <v/>
      </c>
      <c r="G31" s="278" t="str">
        <f>IF(OR('B2. HTT Public Sector Assets'!$C$10=0,D31="[For completion]"),"",D31/'B2. HTT Public Sector Assets'!$C$10)</f>
        <v/>
      </c>
      <c r="I31" s="49"/>
      <c r="J31" s="49"/>
      <c r="K31" s="49"/>
      <c r="L31" s="47"/>
      <c r="M31" s="47"/>
      <c r="N31" s="47"/>
    </row>
    <row r="32" spans="1:14" s="80" customFormat="1" x14ac:dyDescent="0.25">
      <c r="A32" s="49" t="s">
        <v>3074</v>
      </c>
      <c r="B32" s="280" t="s">
        <v>3075</v>
      </c>
      <c r="C32" s="249" t="s">
        <v>299</v>
      </c>
      <c r="D32" s="118" t="s">
        <v>299</v>
      </c>
      <c r="F32" s="278" t="str">
        <f>IF(OR('B2. HTT Public Sector Assets'!$C$37=0,C32="[For completion]"),"",C32/'B2. HTT Public Sector Assets'!$C$37)</f>
        <v/>
      </c>
      <c r="G32" s="278" t="str">
        <f>IF(OR('B2. HTT Public Sector Assets'!$C$10=0,D32="[For completion]"),"",D32/'B2. HTT Public Sector Assets'!$C$10)</f>
        <v/>
      </c>
      <c r="I32" s="49"/>
      <c r="J32" s="49"/>
      <c r="K32" s="49"/>
      <c r="L32" s="47"/>
      <c r="M32" s="47"/>
      <c r="N32" s="47"/>
    </row>
    <row r="33" spans="1:14" s="80" customFormat="1" x14ac:dyDescent="0.25">
      <c r="A33" s="49" t="s">
        <v>3076</v>
      </c>
      <c r="B33" s="280" t="s">
        <v>3077</v>
      </c>
      <c r="C33" s="249" t="s">
        <v>299</v>
      </c>
      <c r="D33" s="118" t="s">
        <v>299</v>
      </c>
      <c r="F33" s="278" t="str">
        <f>IF(OR('B2. HTT Public Sector Assets'!$C$37=0,C33="[For completion]"),"",C33/'B2. HTT Public Sector Assets'!$C$37)</f>
        <v/>
      </c>
      <c r="G33" s="278" t="str">
        <f>IF(OR('B2. HTT Public Sector Assets'!$C$10=0,D33="[For completion]"),"",D33/'B2. HTT Public Sector Assets'!$C$10)</f>
        <v/>
      </c>
      <c r="I33" s="49"/>
      <c r="J33" s="49"/>
      <c r="K33" s="49"/>
      <c r="L33" s="47"/>
      <c r="M33" s="47"/>
      <c r="N33" s="47"/>
    </row>
    <row r="34" spans="1:14" s="80" customFormat="1" ht="30" customHeight="1" x14ac:dyDescent="0.25">
      <c r="A34" s="49" t="s">
        <v>3078</v>
      </c>
      <c r="B34" s="280" t="s">
        <v>3079</v>
      </c>
      <c r="C34" s="249" t="s">
        <v>299</v>
      </c>
      <c r="D34" s="118" t="s">
        <v>299</v>
      </c>
      <c r="F34" s="278" t="str">
        <f>IF(OR('B2. HTT Public Sector Assets'!$C$37=0,C34="[For completion]"),"",C34/'B2. HTT Public Sector Assets'!$C$37)</f>
        <v/>
      </c>
      <c r="G34" s="278" t="str">
        <f>IF(OR('B2. HTT Public Sector Assets'!$C$10=0,D34="[For completion]"),"",D34/'B2. HTT Public Sector Assets'!$C$10)</f>
        <v/>
      </c>
      <c r="I34" s="49"/>
      <c r="J34" s="49"/>
      <c r="K34" s="49"/>
      <c r="L34" s="47"/>
      <c r="M34" s="47"/>
      <c r="N34" s="47"/>
    </row>
    <row r="35" spans="1:14" s="80" customFormat="1" x14ac:dyDescent="0.25">
      <c r="A35" s="49" t="s">
        <v>3080</v>
      </c>
      <c r="B35" s="280" t="s">
        <v>3081</v>
      </c>
      <c r="C35" s="249" t="s">
        <v>299</v>
      </c>
      <c r="D35" s="118" t="s">
        <v>299</v>
      </c>
      <c r="F35" s="278" t="str">
        <f>IF(OR('B2. HTT Public Sector Assets'!$C$37=0,C35="[For completion]"),"",C35/'B2. HTT Public Sector Assets'!$C$37)</f>
        <v/>
      </c>
      <c r="G35" s="278" t="str">
        <f>IF(OR('B2. HTT Public Sector Assets'!$C$10=0,D35="[For completion]"),"",D35/'B2. HTT Public Sector Assets'!$C$10)</f>
        <v/>
      </c>
      <c r="I35" s="49"/>
      <c r="J35" s="49"/>
      <c r="K35" s="49"/>
      <c r="L35" s="47"/>
      <c r="M35" s="47"/>
      <c r="N35" s="47"/>
    </row>
    <row r="36" spans="1:14" s="80" customFormat="1" x14ac:dyDescent="0.25">
      <c r="A36" s="49" t="s">
        <v>3082</v>
      </c>
      <c r="B36" s="280" t="s">
        <v>3083</v>
      </c>
      <c r="C36" s="249" t="s">
        <v>299</v>
      </c>
      <c r="D36" s="118" t="s">
        <v>299</v>
      </c>
      <c r="F36" s="278" t="str">
        <f>IF(OR('B2. HTT Public Sector Assets'!$C$37=0,C36="[For completion]"),"",C36/'B2. HTT Public Sector Assets'!$C$37)</f>
        <v/>
      </c>
      <c r="G36" s="278" t="str">
        <f>IF(OR('B2. HTT Public Sector Assets'!$C$10=0,D36="[For completion]"),"",D36/'B2. HTT Public Sector Assets'!$C$10)</f>
        <v/>
      </c>
      <c r="I36" s="49"/>
      <c r="J36" s="49"/>
      <c r="K36" s="49"/>
      <c r="L36" s="47"/>
      <c r="M36" s="47"/>
      <c r="N36" s="47"/>
    </row>
    <row r="37" spans="1:14" s="80" customFormat="1" x14ac:dyDescent="0.25">
      <c r="A37" s="49" t="s">
        <v>3084</v>
      </c>
      <c r="B37" s="280" t="s">
        <v>3085</v>
      </c>
      <c r="C37" s="249" t="s">
        <v>299</v>
      </c>
      <c r="D37" s="118" t="s">
        <v>299</v>
      </c>
      <c r="F37" s="278" t="str">
        <f>IF(OR('B2. HTT Public Sector Assets'!$C$37=0,C37="[For completion]"),"",C37/'B2. HTT Public Sector Assets'!$C$37)</f>
        <v/>
      </c>
      <c r="G37" s="278" t="str">
        <f>IF(OR('B2. HTT Public Sector Assets'!$C$10=0,D37="[For completion]"),"",D37/'B2. HTT Public Sector Assets'!$C$10)</f>
        <v/>
      </c>
      <c r="I37" s="49"/>
      <c r="J37" s="49"/>
      <c r="K37" s="49"/>
      <c r="L37" s="47"/>
      <c r="M37" s="47"/>
      <c r="N37" s="47"/>
    </row>
    <row r="38" spans="1:14" s="80" customFormat="1" x14ac:dyDescent="0.25">
      <c r="A38" s="49" t="s">
        <v>3086</v>
      </c>
      <c r="B38" s="280" t="s">
        <v>3087</v>
      </c>
      <c r="C38" s="249" t="s">
        <v>299</v>
      </c>
      <c r="D38" s="118" t="s">
        <v>299</v>
      </c>
      <c r="F38" s="278" t="str">
        <f>IF(OR('B2. HTT Public Sector Assets'!$C$37=0,C38="[For completion]"),"",C38/'B2. HTT Public Sector Assets'!$C$37)</f>
        <v/>
      </c>
      <c r="G38" s="278" t="str">
        <f>IF(OR('B2. HTT Public Sector Assets'!$C$10=0,D38="[For completion]"),"",D38/'B2. HTT Public Sector Assets'!$C$10)</f>
        <v/>
      </c>
      <c r="I38" s="49"/>
      <c r="J38" s="49"/>
      <c r="K38" s="49"/>
      <c r="L38" s="47"/>
      <c r="M38" s="47"/>
      <c r="N38" s="47"/>
    </row>
    <row r="39" spans="1:14" s="80" customFormat="1" ht="30" customHeight="1" x14ac:dyDescent="0.25">
      <c r="A39" s="49" t="s">
        <v>3088</v>
      </c>
      <c r="B39" s="280" t="s">
        <v>3089</v>
      </c>
      <c r="C39" s="249" t="s">
        <v>299</v>
      </c>
      <c r="D39" s="118" t="s">
        <v>299</v>
      </c>
      <c r="F39" s="278" t="str">
        <f>IF(OR('B2. HTT Public Sector Assets'!$C$37=0,C39="[For completion]"),"",C39/'B2. HTT Public Sector Assets'!$C$37)</f>
        <v/>
      </c>
      <c r="G39" s="278" t="str">
        <f>IF(OR('B2. HTT Public Sector Assets'!$C$10=0,D39="[For completion]"),"",D39/'B2. HTT Public Sector Assets'!$C$10)</f>
        <v/>
      </c>
      <c r="I39" s="49"/>
      <c r="J39" s="49"/>
      <c r="K39" s="49"/>
      <c r="L39" s="47"/>
      <c r="M39" s="47"/>
      <c r="N39" s="47"/>
    </row>
    <row r="40" spans="1:14" s="80" customFormat="1" x14ac:dyDescent="0.25">
      <c r="A40" s="49" t="s">
        <v>3090</v>
      </c>
      <c r="B40" s="280" t="s">
        <v>3091</v>
      </c>
      <c r="C40" s="249" t="s">
        <v>299</v>
      </c>
      <c r="D40" s="118" t="s">
        <v>299</v>
      </c>
      <c r="F40" s="278" t="str">
        <f>IF(OR('B2. HTT Public Sector Assets'!$C$37=0,C40="[For completion]"),"",C40/'B2. HTT Public Sector Assets'!$C$37)</f>
        <v/>
      </c>
      <c r="G40" s="278" t="str">
        <f>IF(OR('B2. HTT Public Sector Assets'!$C$10=0,D40="[For completion]"),"",D40/'B2. HTT Public Sector Assets'!$C$10)</f>
        <v/>
      </c>
      <c r="I40" s="49"/>
      <c r="J40" s="49"/>
      <c r="K40" s="49"/>
      <c r="L40" s="47"/>
      <c r="M40" s="47"/>
      <c r="N40" s="47"/>
    </row>
    <row r="41" spans="1:14" s="80" customFormat="1" x14ac:dyDescent="0.25">
      <c r="A41" s="49" t="s">
        <v>3092</v>
      </c>
      <c r="B41" s="280" t="s">
        <v>3093</v>
      </c>
      <c r="C41" s="249" t="s">
        <v>299</v>
      </c>
      <c r="D41" s="118" t="s">
        <v>299</v>
      </c>
      <c r="F41" s="278" t="str">
        <f>IF(OR('B2. HTT Public Sector Assets'!$C$37=0,C41="[For completion]"),"",C41/'B2. HTT Public Sector Assets'!$C$37)</f>
        <v/>
      </c>
      <c r="G41" s="278" t="str">
        <f>IF(OR('B2. HTT Public Sector Assets'!$C$10=0,D41="[For completion]"),"",D41/'B2. HTT Public Sector Assets'!$C$10)</f>
        <v/>
      </c>
      <c r="I41" s="49"/>
      <c r="J41" s="49"/>
      <c r="K41" s="49"/>
      <c r="L41" s="47"/>
      <c r="M41" s="47"/>
      <c r="N41" s="47"/>
    </row>
    <row r="42" spans="1:14" s="80" customFormat="1" x14ac:dyDescent="0.25">
      <c r="A42" s="49" t="s">
        <v>3094</v>
      </c>
      <c r="B42" s="280" t="s">
        <v>3095</v>
      </c>
      <c r="C42" s="249" t="s">
        <v>299</v>
      </c>
      <c r="D42" s="118" t="s">
        <v>299</v>
      </c>
      <c r="F42" s="278" t="str">
        <f>IF(OR('B2. HTT Public Sector Assets'!$C$37=0,C42="[For completion]"),"",C42/'B2. HTT Public Sector Assets'!$C$37)</f>
        <v/>
      </c>
      <c r="G42" s="278" t="str">
        <f>IF(OR('B2. HTT Public Sector Assets'!$C$10=0,D42="[For completion]"),"",D42/'B2. HTT Public Sector Assets'!$C$10)</f>
        <v/>
      </c>
      <c r="I42" s="49"/>
      <c r="J42" s="49"/>
      <c r="K42" s="49"/>
      <c r="L42" s="47"/>
      <c r="M42" s="47"/>
      <c r="N42" s="47"/>
    </row>
    <row r="43" spans="1:14" s="80" customFormat="1" x14ac:dyDescent="0.25">
      <c r="A43" s="49" t="s">
        <v>3096</v>
      </c>
      <c r="B43" s="119" t="s">
        <v>3097</v>
      </c>
      <c r="C43" s="249" t="s">
        <v>299</v>
      </c>
      <c r="D43" s="118" t="s">
        <v>299</v>
      </c>
      <c r="F43" s="278" t="str">
        <f>IF(OR('B2. HTT Public Sector Assets'!$C$37=0,C43="[For completion]"),"",C43/'B2. HTT Public Sector Assets'!$C$37)</f>
        <v/>
      </c>
      <c r="G43" s="278" t="str">
        <f>IF(OR('B2. HTT Public Sector Assets'!$C$10=0,D43="[For completion]"),"",D43/'B2. HTT Public Sector Assets'!$C$10)</f>
        <v/>
      </c>
      <c r="I43" s="49"/>
      <c r="J43" s="49"/>
      <c r="K43" s="49"/>
      <c r="L43" s="47"/>
      <c r="M43" s="47"/>
      <c r="N43" s="47"/>
    </row>
    <row r="44" spans="1:14" s="80" customFormat="1" x14ac:dyDescent="0.25">
      <c r="A44" s="49" t="s">
        <v>3098</v>
      </c>
      <c r="B44" s="119" t="s">
        <v>3099</v>
      </c>
      <c r="C44" s="249" t="s">
        <v>299</v>
      </c>
      <c r="D44" s="118" t="s">
        <v>299</v>
      </c>
      <c r="F44" s="278" t="str">
        <f>IF(OR('B2. HTT Public Sector Assets'!$C$37=0,C44="[For completion]"),"",C44/'B2. HTT Public Sector Assets'!$C$37)</f>
        <v/>
      </c>
      <c r="G44" s="278" t="str">
        <f>IF(OR('B2. HTT Public Sector Assets'!$C$10=0,D44="[For completion]"),"",D44/'B2. HTT Public Sector Assets'!$C$10)</f>
        <v/>
      </c>
      <c r="I44" s="49"/>
      <c r="J44" s="49"/>
      <c r="K44" s="49"/>
      <c r="L44" s="47"/>
      <c r="M44" s="47"/>
      <c r="N44" s="47"/>
    </row>
    <row r="45" spans="1:14" s="80" customFormat="1" x14ac:dyDescent="0.25">
      <c r="A45" s="49" t="s">
        <v>3100</v>
      </c>
      <c r="B45" s="119" t="s">
        <v>3101</v>
      </c>
      <c r="C45" s="249" t="s">
        <v>299</v>
      </c>
      <c r="D45" s="118" t="s">
        <v>299</v>
      </c>
      <c r="F45" s="278" t="str">
        <f>IF(OR('B2. HTT Public Sector Assets'!$C$37=0,C45="[For completion]"),"",C45/'B2. HTT Public Sector Assets'!$C$37)</f>
        <v/>
      </c>
      <c r="G45" s="278" t="str">
        <f>IF(OR('B2. HTT Public Sector Assets'!$C$10=0,D45="[For completion]"),"",D45/'B2. HTT Public Sector Assets'!$C$10)</f>
        <v/>
      </c>
      <c r="I45" s="49"/>
      <c r="J45" s="49"/>
      <c r="K45" s="49"/>
      <c r="L45" s="47"/>
      <c r="M45" s="47"/>
      <c r="N45" s="47"/>
    </row>
    <row r="46" spans="1:14" s="80" customFormat="1" x14ac:dyDescent="0.25">
      <c r="A46" s="49" t="s">
        <v>3102</v>
      </c>
      <c r="B46" s="60" t="s">
        <v>3065</v>
      </c>
      <c r="C46" s="280">
        <f>SUM(C31,C36,C40)</f>
        <v>0</v>
      </c>
      <c r="D46" s="68">
        <f>SUM(D31,D36,D40)</f>
        <v>0</v>
      </c>
      <c r="F46" s="278">
        <f>SUM(F31:F40)</f>
        <v>0</v>
      </c>
      <c r="G46" s="278">
        <f>SUM(G31:G40)</f>
        <v>0</v>
      </c>
      <c r="I46" s="49"/>
      <c r="J46" s="49"/>
      <c r="K46" s="49"/>
      <c r="L46" s="47"/>
      <c r="M46" s="47"/>
      <c r="N46" s="47"/>
    </row>
    <row r="47" spans="1:14" s="80" customFormat="1" x14ac:dyDescent="0.25">
      <c r="A47" s="119"/>
      <c r="B47" s="119"/>
      <c r="C47" s="119"/>
      <c r="D47" s="119"/>
      <c r="F47" s="60"/>
      <c r="G47" s="60"/>
      <c r="I47" s="49"/>
      <c r="J47" s="49"/>
      <c r="K47" s="49"/>
      <c r="L47" s="47"/>
      <c r="M47" s="47"/>
      <c r="N47" s="47"/>
    </row>
    <row r="48" spans="1:14" ht="18.75" customHeight="1" x14ac:dyDescent="0.25">
      <c r="A48" s="216"/>
      <c r="B48" s="216" t="s">
        <v>3045</v>
      </c>
      <c r="C48" s="56"/>
      <c r="D48" s="56"/>
      <c r="E48" s="56"/>
      <c r="F48" s="56"/>
      <c r="G48" s="57"/>
      <c r="I48" s="60"/>
      <c r="J48" s="55"/>
      <c r="K48" s="55"/>
      <c r="L48" s="55"/>
      <c r="M48" s="55"/>
    </row>
    <row r="49" spans="1:14" ht="15" customHeight="1" x14ac:dyDescent="0.25">
      <c r="A49" s="62"/>
      <c r="B49" s="63" t="s">
        <v>1611</v>
      </c>
      <c r="C49" s="62"/>
      <c r="D49" s="62"/>
      <c r="E49" s="62"/>
      <c r="F49" s="65"/>
      <c r="G49" s="65"/>
      <c r="I49" s="60"/>
      <c r="J49" s="58"/>
      <c r="K49" s="58"/>
      <c r="L49" s="58"/>
      <c r="M49" s="74"/>
      <c r="N49" s="74"/>
    </row>
    <row r="50" spans="1:14" x14ac:dyDescent="0.25">
      <c r="A50" s="49" t="s">
        <v>3103</v>
      </c>
      <c r="B50" s="49" t="s">
        <v>1613</v>
      </c>
      <c r="C50" s="101" t="s">
        <v>299</v>
      </c>
      <c r="E50" s="60"/>
      <c r="F50" s="60"/>
      <c r="I50" s="60"/>
      <c r="L50" s="60"/>
      <c r="M50" s="60"/>
    </row>
    <row r="51" spans="1:14" outlineLevel="1" x14ac:dyDescent="0.25">
      <c r="A51" s="49" t="s">
        <v>3104</v>
      </c>
      <c r="B51" s="72" t="s">
        <v>847</v>
      </c>
      <c r="C51" s="101"/>
      <c r="E51" s="60"/>
      <c r="F51" s="60"/>
      <c r="I51" s="60"/>
      <c r="L51" s="60"/>
      <c r="M51" s="60"/>
    </row>
    <row r="52" spans="1:14" outlineLevel="1" x14ac:dyDescent="0.25">
      <c r="A52" s="49" t="s">
        <v>3105</v>
      </c>
      <c r="B52" s="72" t="s">
        <v>849</v>
      </c>
      <c r="C52" s="101"/>
      <c r="E52" s="60"/>
      <c r="F52" s="60"/>
      <c r="I52" s="60"/>
      <c r="L52" s="60"/>
      <c r="M52" s="60"/>
    </row>
    <row r="53" spans="1:14" outlineLevel="1" x14ac:dyDescent="0.25">
      <c r="A53" s="49" t="s">
        <v>3106</v>
      </c>
      <c r="E53" s="60"/>
      <c r="F53" s="60"/>
      <c r="I53" s="60"/>
      <c r="L53" s="60"/>
      <c r="M53" s="60"/>
    </row>
    <row r="54" spans="1:14" outlineLevel="1" x14ac:dyDescent="0.25">
      <c r="A54" s="49" t="s">
        <v>3107</v>
      </c>
      <c r="E54" s="60"/>
      <c r="F54" s="60"/>
      <c r="I54" s="60"/>
      <c r="L54" s="60"/>
      <c r="M54" s="60"/>
    </row>
    <row r="55" spans="1:14" outlineLevel="1" x14ac:dyDescent="0.25">
      <c r="A55" s="49" t="s">
        <v>3108</v>
      </c>
      <c r="E55" s="60"/>
      <c r="F55" s="60"/>
      <c r="I55" s="60"/>
      <c r="L55" s="60"/>
      <c r="M55" s="60"/>
    </row>
    <row r="56" spans="1:14" outlineLevel="1" x14ac:dyDescent="0.25">
      <c r="A56" s="49" t="s">
        <v>3109</v>
      </c>
      <c r="E56" s="60"/>
      <c r="F56" s="60"/>
      <c r="I56" s="60"/>
      <c r="L56" s="60"/>
      <c r="M56" s="60"/>
    </row>
    <row r="57" spans="1:14" outlineLevel="1" x14ac:dyDescent="0.25">
      <c r="A57" s="49" t="s">
        <v>3110</v>
      </c>
      <c r="E57" s="60"/>
      <c r="F57" s="60"/>
      <c r="I57" s="60"/>
      <c r="L57" s="60"/>
      <c r="M57" s="60"/>
    </row>
    <row r="58" spans="1:14" x14ac:dyDescent="0.25">
      <c r="A58" s="62"/>
      <c r="B58" s="62" t="s">
        <v>1621</v>
      </c>
      <c r="C58" s="62" t="s">
        <v>1067</v>
      </c>
      <c r="D58" s="62" t="s">
        <v>1622</v>
      </c>
      <c r="E58" s="62"/>
      <c r="F58" s="62" t="s">
        <v>1623</v>
      </c>
      <c r="G58" s="62" t="s">
        <v>1624</v>
      </c>
      <c r="I58" s="79"/>
      <c r="J58" s="58"/>
      <c r="K58" s="58"/>
      <c r="L58" s="55"/>
      <c r="M58" s="58"/>
      <c r="N58" s="58"/>
    </row>
    <row r="59" spans="1:14" x14ac:dyDescent="0.25">
      <c r="A59" s="49" t="s">
        <v>3111</v>
      </c>
      <c r="B59" s="49" t="s">
        <v>1626</v>
      </c>
      <c r="C59" s="266" t="s">
        <v>299</v>
      </c>
      <c r="D59" s="58"/>
      <c r="E59" s="58"/>
      <c r="F59" s="74"/>
      <c r="G59" s="74"/>
      <c r="I59" s="60"/>
      <c r="L59" s="58"/>
      <c r="M59" s="74"/>
      <c r="N59" s="74"/>
    </row>
    <row r="60" spans="1:14" x14ac:dyDescent="0.25">
      <c r="A60" s="58"/>
      <c r="B60" s="79"/>
      <c r="C60" s="58"/>
      <c r="D60" s="58"/>
      <c r="E60" s="58"/>
      <c r="F60" s="74"/>
      <c r="G60" s="74"/>
      <c r="I60" s="79"/>
      <c r="J60" s="58"/>
      <c r="K60" s="58"/>
      <c r="L60" s="58"/>
      <c r="M60" s="74"/>
      <c r="N60" s="74"/>
    </row>
    <row r="61" spans="1:14" x14ac:dyDescent="0.25">
      <c r="B61" s="49" t="s">
        <v>1073</v>
      </c>
      <c r="C61" s="58"/>
      <c r="D61" s="58"/>
      <c r="E61" s="58"/>
      <c r="F61" s="74"/>
      <c r="G61" s="74"/>
      <c r="I61" s="60"/>
      <c r="J61" s="58"/>
      <c r="K61" s="58"/>
      <c r="L61" s="58"/>
      <c r="M61" s="74"/>
      <c r="N61" s="74"/>
    </row>
    <row r="62" spans="1:14" x14ac:dyDescent="0.25">
      <c r="A62" s="49" t="s">
        <v>3112</v>
      </c>
      <c r="B62" s="60" t="s">
        <v>3113</v>
      </c>
      <c r="C62" s="266" t="s">
        <v>299</v>
      </c>
      <c r="D62" s="101" t="s">
        <v>299</v>
      </c>
      <c r="E62" s="60"/>
      <c r="F62" s="278" t="str">
        <f t="shared" ref="F62:F76" si="0">IF($C$77=0,"",IF(C62="[for completion]","",C62/$C$77))</f>
        <v/>
      </c>
      <c r="G62" s="278" t="str">
        <f t="shared" ref="G62:G76" si="1">IF($D$77=0,"",IF(D62="[for completion]","",D62/$D$77))</f>
        <v/>
      </c>
      <c r="I62" s="60"/>
      <c r="L62" s="60"/>
      <c r="M62" s="69"/>
      <c r="N62" s="69"/>
    </row>
    <row r="63" spans="1:14" x14ac:dyDescent="0.25">
      <c r="A63" s="49" t="s">
        <v>3114</v>
      </c>
      <c r="B63" s="60" t="s">
        <v>3115</v>
      </c>
      <c r="C63" s="266" t="s">
        <v>299</v>
      </c>
      <c r="D63" s="101" t="s">
        <v>299</v>
      </c>
      <c r="E63" s="60"/>
      <c r="F63" s="278" t="str">
        <f t="shared" si="0"/>
        <v/>
      </c>
      <c r="G63" s="278" t="str">
        <f t="shared" si="1"/>
        <v/>
      </c>
      <c r="I63" s="60"/>
      <c r="L63" s="60"/>
      <c r="M63" s="69"/>
      <c r="N63" s="69"/>
    </row>
    <row r="64" spans="1:14" x14ac:dyDescent="0.25">
      <c r="A64" s="49" t="s">
        <v>3116</v>
      </c>
      <c r="B64" s="60" t="s">
        <v>3117</v>
      </c>
      <c r="C64" s="266" t="s">
        <v>299</v>
      </c>
      <c r="D64" s="101" t="s">
        <v>299</v>
      </c>
      <c r="F64" s="278" t="str">
        <f t="shared" si="0"/>
        <v/>
      </c>
      <c r="G64" s="278" t="str">
        <f t="shared" si="1"/>
        <v/>
      </c>
      <c r="I64" s="60"/>
      <c r="M64" s="69"/>
      <c r="N64" s="69"/>
    </row>
    <row r="65" spans="1:14" x14ac:dyDescent="0.25">
      <c r="A65" s="49" t="s">
        <v>3118</v>
      </c>
      <c r="B65" s="60" t="s">
        <v>985</v>
      </c>
      <c r="C65" s="266" t="s">
        <v>299</v>
      </c>
      <c r="D65" s="101" t="s">
        <v>299</v>
      </c>
      <c r="E65" s="117"/>
      <c r="F65" s="278" t="str">
        <f t="shared" si="0"/>
        <v/>
      </c>
      <c r="G65" s="278" t="str">
        <f t="shared" si="1"/>
        <v/>
      </c>
      <c r="I65" s="60"/>
      <c r="L65" s="117"/>
      <c r="M65" s="69"/>
      <c r="N65" s="69"/>
    </row>
    <row r="66" spans="1:14" x14ac:dyDescent="0.25">
      <c r="A66" s="49" t="s">
        <v>3119</v>
      </c>
      <c r="B66" s="60" t="s">
        <v>985</v>
      </c>
      <c r="C66" s="266" t="s">
        <v>299</v>
      </c>
      <c r="D66" s="101" t="s">
        <v>299</v>
      </c>
      <c r="E66" s="117"/>
      <c r="F66" s="278" t="str">
        <f t="shared" si="0"/>
        <v/>
      </c>
      <c r="G66" s="278" t="str">
        <f t="shared" si="1"/>
        <v/>
      </c>
      <c r="I66" s="60"/>
      <c r="L66" s="117"/>
      <c r="M66" s="69"/>
      <c r="N66" s="69"/>
    </row>
    <row r="67" spans="1:14" x14ac:dyDescent="0.25">
      <c r="A67" s="49" t="s">
        <v>3120</v>
      </c>
      <c r="B67" s="60" t="s">
        <v>985</v>
      </c>
      <c r="C67" s="266" t="s">
        <v>299</v>
      </c>
      <c r="D67" s="101" t="s">
        <v>299</v>
      </c>
      <c r="E67" s="117"/>
      <c r="F67" s="278" t="str">
        <f t="shared" si="0"/>
        <v/>
      </c>
      <c r="G67" s="278" t="str">
        <f t="shared" si="1"/>
        <v/>
      </c>
      <c r="I67" s="60"/>
      <c r="L67" s="117"/>
      <c r="M67" s="69"/>
      <c r="N67" s="69"/>
    </row>
    <row r="68" spans="1:14" x14ac:dyDescent="0.25">
      <c r="A68" s="49" t="s">
        <v>3121</v>
      </c>
      <c r="B68" s="60" t="s">
        <v>985</v>
      </c>
      <c r="C68" s="266" t="s">
        <v>299</v>
      </c>
      <c r="D68" s="101" t="s">
        <v>299</v>
      </c>
      <c r="E68" s="117"/>
      <c r="F68" s="278" t="str">
        <f t="shared" si="0"/>
        <v/>
      </c>
      <c r="G68" s="278" t="str">
        <f t="shared" si="1"/>
        <v/>
      </c>
      <c r="I68" s="60"/>
      <c r="L68" s="117"/>
      <c r="M68" s="69"/>
      <c r="N68" s="69"/>
    </row>
    <row r="69" spans="1:14" x14ac:dyDescent="0.25">
      <c r="A69" s="49" t="s">
        <v>3122</v>
      </c>
      <c r="B69" s="60" t="s">
        <v>985</v>
      </c>
      <c r="C69" s="266" t="s">
        <v>299</v>
      </c>
      <c r="D69" s="101" t="s">
        <v>299</v>
      </c>
      <c r="E69" s="117"/>
      <c r="F69" s="278" t="str">
        <f t="shared" si="0"/>
        <v/>
      </c>
      <c r="G69" s="278" t="str">
        <f t="shared" si="1"/>
        <v/>
      </c>
      <c r="I69" s="60"/>
      <c r="L69" s="117"/>
      <c r="M69" s="69"/>
      <c r="N69" s="69"/>
    </row>
    <row r="70" spans="1:14" x14ac:dyDescent="0.25">
      <c r="A70" s="49" t="s">
        <v>3123</v>
      </c>
      <c r="B70" s="60" t="s">
        <v>985</v>
      </c>
      <c r="C70" s="266" t="s">
        <v>299</v>
      </c>
      <c r="D70" s="101" t="s">
        <v>299</v>
      </c>
      <c r="E70" s="117"/>
      <c r="F70" s="278" t="str">
        <f t="shared" si="0"/>
        <v/>
      </c>
      <c r="G70" s="278" t="str">
        <f t="shared" si="1"/>
        <v/>
      </c>
      <c r="I70" s="60"/>
      <c r="L70" s="117"/>
      <c r="M70" s="69"/>
      <c r="N70" s="69"/>
    </row>
    <row r="71" spans="1:14" x14ac:dyDescent="0.25">
      <c r="A71" s="49" t="s">
        <v>3124</v>
      </c>
      <c r="B71" s="60" t="s">
        <v>985</v>
      </c>
      <c r="C71" s="266" t="s">
        <v>299</v>
      </c>
      <c r="D71" s="101" t="s">
        <v>299</v>
      </c>
      <c r="E71" s="117"/>
      <c r="F71" s="278" t="str">
        <f t="shared" si="0"/>
        <v/>
      </c>
      <c r="G71" s="278" t="str">
        <f t="shared" si="1"/>
        <v/>
      </c>
      <c r="I71" s="60"/>
      <c r="L71" s="117"/>
      <c r="M71" s="69"/>
      <c r="N71" s="69"/>
    </row>
    <row r="72" spans="1:14" x14ac:dyDescent="0.25">
      <c r="A72" s="49" t="s">
        <v>3125</v>
      </c>
      <c r="B72" s="60" t="s">
        <v>985</v>
      </c>
      <c r="C72" s="266" t="s">
        <v>299</v>
      </c>
      <c r="D72" s="101" t="s">
        <v>299</v>
      </c>
      <c r="E72" s="117"/>
      <c r="F72" s="278" t="str">
        <f t="shared" si="0"/>
        <v/>
      </c>
      <c r="G72" s="278" t="str">
        <f t="shared" si="1"/>
        <v/>
      </c>
      <c r="I72" s="60"/>
      <c r="L72" s="117"/>
      <c r="M72" s="69"/>
      <c r="N72" s="69"/>
    </row>
    <row r="73" spans="1:14" x14ac:dyDescent="0.25">
      <c r="A73" s="49" t="s">
        <v>3126</v>
      </c>
      <c r="B73" s="60" t="s">
        <v>985</v>
      </c>
      <c r="C73" s="266" t="s">
        <v>299</v>
      </c>
      <c r="D73" s="101" t="s">
        <v>299</v>
      </c>
      <c r="E73" s="117"/>
      <c r="F73" s="278" t="str">
        <f t="shared" si="0"/>
        <v/>
      </c>
      <c r="G73" s="278" t="str">
        <f t="shared" si="1"/>
        <v/>
      </c>
      <c r="I73" s="60"/>
      <c r="L73" s="117"/>
      <c r="M73" s="69"/>
      <c r="N73" s="69"/>
    </row>
    <row r="74" spans="1:14" x14ac:dyDescent="0.25">
      <c r="A74" s="49" t="s">
        <v>3127</v>
      </c>
      <c r="B74" s="60" t="s">
        <v>985</v>
      </c>
      <c r="C74" s="266" t="s">
        <v>299</v>
      </c>
      <c r="D74" s="101" t="s">
        <v>299</v>
      </c>
      <c r="E74" s="117"/>
      <c r="F74" s="278" t="str">
        <f t="shared" si="0"/>
        <v/>
      </c>
      <c r="G74" s="278" t="str">
        <f t="shared" si="1"/>
        <v/>
      </c>
      <c r="I74" s="60"/>
      <c r="L74" s="117"/>
      <c r="M74" s="69"/>
      <c r="N74" s="69"/>
    </row>
    <row r="75" spans="1:14" x14ac:dyDescent="0.25">
      <c r="A75" s="49" t="s">
        <v>3128</v>
      </c>
      <c r="B75" s="60" t="s">
        <v>985</v>
      </c>
      <c r="C75" s="266" t="s">
        <v>299</v>
      </c>
      <c r="D75" s="101" t="s">
        <v>299</v>
      </c>
      <c r="E75" s="117"/>
      <c r="F75" s="278" t="str">
        <f t="shared" si="0"/>
        <v/>
      </c>
      <c r="G75" s="278" t="str">
        <f t="shared" si="1"/>
        <v/>
      </c>
      <c r="I75" s="60"/>
      <c r="L75" s="117"/>
      <c r="M75" s="69"/>
      <c r="N75" s="69"/>
    </row>
    <row r="76" spans="1:14" x14ac:dyDescent="0.25">
      <c r="A76" s="49" t="s">
        <v>3129</v>
      </c>
      <c r="B76" s="60" t="s">
        <v>985</v>
      </c>
      <c r="C76" s="266" t="s">
        <v>299</v>
      </c>
      <c r="D76" s="101" t="s">
        <v>299</v>
      </c>
      <c r="E76" s="117"/>
      <c r="F76" s="278" t="str">
        <f t="shared" si="0"/>
        <v/>
      </c>
      <c r="G76" s="278" t="str">
        <f t="shared" si="1"/>
        <v/>
      </c>
      <c r="I76" s="60"/>
      <c r="L76" s="117"/>
      <c r="M76" s="69"/>
      <c r="N76" s="69"/>
    </row>
    <row r="77" spans="1:14" x14ac:dyDescent="0.25">
      <c r="A77" s="49" t="s">
        <v>3130</v>
      </c>
      <c r="B77" s="70" t="s">
        <v>372</v>
      </c>
      <c r="C77" s="280">
        <f>SUM(C62:C76)</f>
        <v>0</v>
      </c>
      <c r="D77" s="68">
        <f>SUM(D62:D76)</f>
        <v>0</v>
      </c>
      <c r="E77" s="117"/>
      <c r="F77" s="281">
        <f>SUM(F62:F76)</f>
        <v>0</v>
      </c>
      <c r="G77" s="281">
        <f>SUM(G62:G76)</f>
        <v>0</v>
      </c>
      <c r="I77" s="70"/>
      <c r="J77" s="60"/>
      <c r="K77" s="60"/>
      <c r="L77" s="117"/>
      <c r="M77" s="71"/>
      <c r="N77" s="71"/>
    </row>
    <row r="78" spans="1:14" x14ac:dyDescent="0.25">
      <c r="A78" s="62"/>
      <c r="B78" s="63" t="s">
        <v>1643</v>
      </c>
      <c r="C78" s="62" t="s">
        <v>332</v>
      </c>
      <c r="D78" s="62"/>
      <c r="E78" s="64"/>
      <c r="F78" s="62" t="s">
        <v>1623</v>
      </c>
      <c r="G78" s="62"/>
      <c r="I78" s="79"/>
      <c r="J78" s="58"/>
      <c r="K78" s="58"/>
      <c r="L78" s="55"/>
      <c r="M78" s="58"/>
      <c r="N78" s="58"/>
    </row>
    <row r="79" spans="1:14" x14ac:dyDescent="0.25">
      <c r="A79" s="49" t="s">
        <v>3131</v>
      </c>
      <c r="B79" s="60" t="s">
        <v>1645</v>
      </c>
      <c r="C79" s="266" t="s">
        <v>299</v>
      </c>
      <c r="E79" s="81"/>
      <c r="F79" s="278" t="str">
        <f>IF($C$82=0,"",IF(C79="[for completion]","",C79/$C$82))</f>
        <v/>
      </c>
      <c r="G79" s="68"/>
      <c r="I79" s="60"/>
      <c r="L79" s="81"/>
      <c r="M79" s="69"/>
      <c r="N79" s="68"/>
    </row>
    <row r="80" spans="1:14" x14ac:dyDescent="0.25">
      <c r="A80" s="49" t="s">
        <v>3132</v>
      </c>
      <c r="B80" s="60" t="s">
        <v>1647</v>
      </c>
      <c r="C80" s="266" t="s">
        <v>299</v>
      </c>
      <c r="E80" s="81"/>
      <c r="F80" s="278" t="str">
        <f>IF($C$82=0,"",IF(C80="[for completion]","",C80/$C$82))</f>
        <v/>
      </c>
      <c r="G80" s="68"/>
      <c r="I80" s="60"/>
      <c r="L80" s="81"/>
      <c r="M80" s="69"/>
      <c r="N80" s="68"/>
    </row>
    <row r="81" spans="1:14" x14ac:dyDescent="0.25">
      <c r="A81" s="49" t="s">
        <v>3133</v>
      </c>
      <c r="B81" s="60" t="s">
        <v>370</v>
      </c>
      <c r="C81" s="266" t="s">
        <v>299</v>
      </c>
      <c r="E81" s="117"/>
      <c r="F81" s="278" t="str">
        <f>IF($C$82=0,"",IF(C81="[for completion]","",C81/$C$82))</f>
        <v/>
      </c>
      <c r="G81" s="68"/>
      <c r="I81" s="60"/>
      <c r="L81" s="117"/>
      <c r="M81" s="69"/>
      <c r="N81" s="68"/>
    </row>
    <row r="82" spans="1:14" x14ac:dyDescent="0.25">
      <c r="A82" s="49" t="s">
        <v>3134</v>
      </c>
      <c r="B82" s="70" t="s">
        <v>372</v>
      </c>
      <c r="C82" s="280">
        <f>SUM(C79:C81)</f>
        <v>0</v>
      </c>
      <c r="D82" s="60"/>
      <c r="E82" s="117"/>
      <c r="F82" s="281">
        <f>SUM(F79:F81)</f>
        <v>0</v>
      </c>
      <c r="G82" s="68"/>
      <c r="I82" s="60"/>
      <c r="L82" s="117"/>
      <c r="M82" s="69"/>
      <c r="N82" s="68"/>
    </row>
    <row r="83" spans="1:14" outlineLevel="1" x14ac:dyDescent="0.25">
      <c r="A83" s="49" t="s">
        <v>3135</v>
      </c>
      <c r="B83" s="70"/>
      <c r="C83" s="60"/>
      <c r="D83" s="60"/>
      <c r="E83" s="117"/>
      <c r="F83" s="71"/>
      <c r="G83" s="68"/>
      <c r="I83" s="60"/>
      <c r="L83" s="117"/>
      <c r="M83" s="69"/>
      <c r="N83" s="68"/>
    </row>
    <row r="84" spans="1:14" outlineLevel="1" x14ac:dyDescent="0.25">
      <c r="A84" s="49" t="s">
        <v>3136</v>
      </c>
      <c r="B84" s="70"/>
      <c r="C84" s="60"/>
      <c r="D84" s="60"/>
      <c r="E84" s="117"/>
      <c r="F84" s="71"/>
      <c r="G84" s="68"/>
      <c r="I84" s="60"/>
      <c r="L84" s="117"/>
      <c r="M84" s="69"/>
      <c r="N84" s="68"/>
    </row>
    <row r="85" spans="1:14" outlineLevel="1" x14ac:dyDescent="0.25">
      <c r="A85" s="49" t="s">
        <v>3137</v>
      </c>
      <c r="B85" s="60"/>
      <c r="E85" s="117"/>
      <c r="F85" s="69"/>
      <c r="G85" s="68"/>
      <c r="I85" s="60"/>
      <c r="L85" s="117"/>
      <c r="M85" s="69"/>
      <c r="N85" s="68"/>
    </row>
    <row r="86" spans="1:14" outlineLevel="1" x14ac:dyDescent="0.25">
      <c r="A86" s="49" t="s">
        <v>3138</v>
      </c>
      <c r="B86" s="60"/>
      <c r="E86" s="117"/>
      <c r="F86" s="69"/>
      <c r="G86" s="68"/>
      <c r="I86" s="60"/>
      <c r="L86" s="117"/>
      <c r="M86" s="69"/>
      <c r="N86" s="68"/>
    </row>
    <row r="87" spans="1:14" outlineLevel="1" x14ac:dyDescent="0.25">
      <c r="A87" s="49" t="s">
        <v>3139</v>
      </c>
      <c r="B87" s="60"/>
      <c r="E87" s="117"/>
      <c r="F87" s="69"/>
      <c r="G87" s="68"/>
      <c r="I87" s="60"/>
      <c r="L87" s="117"/>
      <c r="M87" s="69"/>
      <c r="N87" s="68"/>
    </row>
    <row r="88" spans="1:14" ht="15" customHeight="1" x14ac:dyDescent="0.25">
      <c r="A88" s="62"/>
      <c r="B88" s="63" t="s">
        <v>865</v>
      </c>
      <c r="C88" s="62" t="s">
        <v>1623</v>
      </c>
      <c r="D88" s="62"/>
      <c r="E88" s="64"/>
      <c r="F88" s="65"/>
      <c r="G88" s="65"/>
      <c r="I88" s="79"/>
      <c r="J88" s="58"/>
      <c r="K88" s="58"/>
      <c r="L88" s="55"/>
      <c r="M88" s="74"/>
      <c r="N88" s="74"/>
    </row>
    <row r="89" spans="1:14" x14ac:dyDescent="0.25">
      <c r="A89" s="49" t="s">
        <v>3140</v>
      </c>
      <c r="B89" s="78" t="s">
        <v>867</v>
      </c>
      <c r="C89" s="279">
        <f>SUM(C90:C116)</f>
        <v>0</v>
      </c>
      <c r="G89" s="49"/>
      <c r="I89" s="55"/>
      <c r="N89" s="49"/>
    </row>
    <row r="90" spans="1:14" x14ac:dyDescent="0.25">
      <c r="A90" s="49" t="s">
        <v>3141</v>
      </c>
      <c r="B90" s="49" t="s">
        <v>869</v>
      </c>
      <c r="C90" s="279" t="s">
        <v>299</v>
      </c>
      <c r="G90" s="49"/>
      <c r="N90" s="49"/>
    </row>
    <row r="91" spans="1:14" x14ac:dyDescent="0.25">
      <c r="A91" s="49" t="s">
        <v>3142</v>
      </c>
      <c r="B91" s="49" t="s">
        <v>871</v>
      </c>
      <c r="C91" s="279" t="s">
        <v>299</v>
      </c>
      <c r="G91" s="49"/>
      <c r="N91" s="49"/>
    </row>
    <row r="92" spans="1:14" x14ac:dyDescent="0.25">
      <c r="A92" s="49" t="s">
        <v>3143</v>
      </c>
      <c r="B92" s="49" t="s">
        <v>873</v>
      </c>
      <c r="C92" s="279" t="s">
        <v>299</v>
      </c>
      <c r="G92" s="49"/>
      <c r="N92" s="49"/>
    </row>
    <row r="93" spans="1:14" x14ac:dyDescent="0.25">
      <c r="A93" s="49" t="s">
        <v>3144</v>
      </c>
      <c r="B93" s="49" t="s">
        <v>875</v>
      </c>
      <c r="C93" s="279" t="s">
        <v>299</v>
      </c>
      <c r="G93" s="49"/>
      <c r="N93" s="49"/>
    </row>
    <row r="94" spans="1:14" x14ac:dyDescent="0.25">
      <c r="A94" s="49" t="s">
        <v>3145</v>
      </c>
      <c r="B94" s="49" t="s">
        <v>877</v>
      </c>
      <c r="C94" s="279" t="s">
        <v>299</v>
      </c>
      <c r="G94" s="49"/>
      <c r="N94" s="49"/>
    </row>
    <row r="95" spans="1:14" x14ac:dyDescent="0.25">
      <c r="A95" s="49" t="s">
        <v>3146</v>
      </c>
      <c r="B95" s="49" t="s">
        <v>879</v>
      </c>
      <c r="C95" s="279" t="s">
        <v>299</v>
      </c>
      <c r="G95" s="49"/>
      <c r="N95" s="49"/>
    </row>
    <row r="96" spans="1:14" x14ac:dyDescent="0.25">
      <c r="A96" s="49" t="s">
        <v>3147</v>
      </c>
      <c r="B96" s="49" t="s">
        <v>881</v>
      </c>
      <c r="C96" s="279" t="s">
        <v>299</v>
      </c>
      <c r="G96" s="49"/>
      <c r="N96" s="49"/>
    </row>
    <row r="97" spans="1:14" x14ac:dyDescent="0.25">
      <c r="A97" s="49" t="s">
        <v>3148</v>
      </c>
      <c r="B97" s="49" t="s">
        <v>883</v>
      </c>
      <c r="C97" s="279" t="s">
        <v>299</v>
      </c>
      <c r="G97" s="49"/>
      <c r="N97" s="49"/>
    </row>
    <row r="98" spans="1:14" x14ac:dyDescent="0.25">
      <c r="A98" s="49" t="s">
        <v>3149</v>
      </c>
      <c r="B98" s="49" t="s">
        <v>885</v>
      </c>
      <c r="C98" s="279" t="s">
        <v>299</v>
      </c>
      <c r="G98" s="49"/>
      <c r="N98" s="49"/>
    </row>
    <row r="99" spans="1:14" x14ac:dyDescent="0.25">
      <c r="A99" s="49" t="s">
        <v>3150</v>
      </c>
      <c r="B99" s="49" t="s">
        <v>887</v>
      </c>
      <c r="C99" s="279" t="s">
        <v>299</v>
      </c>
      <c r="G99" s="49"/>
      <c r="N99" s="49"/>
    </row>
    <row r="100" spans="1:14" x14ac:dyDescent="0.25">
      <c r="A100" s="49" t="s">
        <v>3151</v>
      </c>
      <c r="B100" s="49" t="s">
        <v>163</v>
      </c>
      <c r="C100" s="279" t="s">
        <v>299</v>
      </c>
      <c r="G100" s="49"/>
      <c r="N100" s="49"/>
    </row>
    <row r="101" spans="1:14" x14ac:dyDescent="0.25">
      <c r="A101" s="49" t="s">
        <v>3152</v>
      </c>
      <c r="B101" s="49" t="s">
        <v>890</v>
      </c>
      <c r="C101" s="279" t="s">
        <v>299</v>
      </c>
      <c r="G101" s="49"/>
      <c r="N101" s="49"/>
    </row>
    <row r="102" spans="1:14" x14ac:dyDescent="0.25">
      <c r="A102" s="49" t="s">
        <v>3153</v>
      </c>
      <c r="B102" s="49" t="s">
        <v>892</v>
      </c>
      <c r="C102" s="279" t="s">
        <v>299</v>
      </c>
      <c r="G102" s="49"/>
      <c r="N102" s="49"/>
    </row>
    <row r="103" spans="1:14" x14ac:dyDescent="0.25">
      <c r="A103" s="49" t="s">
        <v>3154</v>
      </c>
      <c r="B103" s="49" t="s">
        <v>894</v>
      </c>
      <c r="C103" s="279" t="s">
        <v>299</v>
      </c>
      <c r="G103" s="49"/>
      <c r="N103" s="49"/>
    </row>
    <row r="104" spans="1:14" x14ac:dyDescent="0.25">
      <c r="A104" s="49" t="s">
        <v>3155</v>
      </c>
      <c r="B104" s="49" t="s">
        <v>896</v>
      </c>
      <c r="C104" s="279" t="s">
        <v>299</v>
      </c>
      <c r="G104" s="49"/>
      <c r="N104" s="49"/>
    </row>
    <row r="105" spans="1:14" x14ac:dyDescent="0.25">
      <c r="A105" s="49" t="s">
        <v>3156</v>
      </c>
      <c r="B105" s="49" t="s">
        <v>898</v>
      </c>
      <c r="C105" s="279" t="s">
        <v>299</v>
      </c>
      <c r="G105" s="49"/>
      <c r="N105" s="49"/>
    </row>
    <row r="106" spans="1:14" x14ac:dyDescent="0.25">
      <c r="A106" s="49" t="s">
        <v>3157</v>
      </c>
      <c r="B106" s="49" t="s">
        <v>900</v>
      </c>
      <c r="C106" s="279" t="s">
        <v>299</v>
      </c>
      <c r="G106" s="49"/>
      <c r="N106" s="49"/>
    </row>
    <row r="107" spans="1:14" x14ac:dyDescent="0.25">
      <c r="A107" s="49" t="s">
        <v>3158</v>
      </c>
      <c r="B107" s="49" t="s">
        <v>902</v>
      </c>
      <c r="C107" s="279" t="s">
        <v>299</v>
      </c>
      <c r="G107" s="49"/>
      <c r="N107" s="49"/>
    </row>
    <row r="108" spans="1:14" x14ac:dyDescent="0.25">
      <c r="A108" s="49" t="s">
        <v>3159</v>
      </c>
      <c r="B108" s="49" t="s">
        <v>904</v>
      </c>
      <c r="C108" s="279" t="s">
        <v>299</v>
      </c>
      <c r="G108" s="49"/>
      <c r="N108" s="49"/>
    </row>
    <row r="109" spans="1:14" x14ac:dyDescent="0.25">
      <c r="A109" s="49" t="s">
        <v>3160</v>
      </c>
      <c r="B109" s="49" t="s">
        <v>906</v>
      </c>
      <c r="C109" s="279" t="s">
        <v>299</v>
      </c>
      <c r="G109" s="49"/>
      <c r="N109" s="49"/>
    </row>
    <row r="110" spans="1:14" x14ac:dyDescent="0.25">
      <c r="A110" s="49" t="s">
        <v>3161</v>
      </c>
      <c r="B110" s="49" t="s">
        <v>908</v>
      </c>
      <c r="C110" s="279" t="s">
        <v>299</v>
      </c>
      <c r="G110" s="49"/>
      <c r="N110" s="49"/>
    </row>
    <row r="111" spans="1:14" x14ac:dyDescent="0.25">
      <c r="A111" s="49" t="s">
        <v>3162</v>
      </c>
      <c r="B111" s="49" t="s">
        <v>910</v>
      </c>
      <c r="C111" s="279" t="s">
        <v>299</v>
      </c>
      <c r="G111" s="49"/>
      <c r="N111" s="49"/>
    </row>
    <row r="112" spans="1:14" x14ac:dyDescent="0.25">
      <c r="A112" s="49" t="s">
        <v>3163</v>
      </c>
      <c r="B112" s="49" t="s">
        <v>912</v>
      </c>
      <c r="C112" s="279" t="s">
        <v>299</v>
      </c>
      <c r="G112" s="49"/>
      <c r="N112" s="49"/>
    </row>
    <row r="113" spans="1:14" x14ac:dyDescent="0.25">
      <c r="A113" s="49" t="s">
        <v>3164</v>
      </c>
      <c r="B113" s="49" t="s">
        <v>914</v>
      </c>
      <c r="C113" s="279" t="s">
        <v>299</v>
      </c>
      <c r="G113" s="49"/>
      <c r="N113" s="49"/>
    </row>
    <row r="114" spans="1:14" x14ac:dyDescent="0.25">
      <c r="A114" s="49" t="s">
        <v>3165</v>
      </c>
      <c r="B114" s="49" t="s">
        <v>916</v>
      </c>
      <c r="C114" s="279" t="s">
        <v>299</v>
      </c>
      <c r="G114" s="49"/>
      <c r="N114" s="49"/>
    </row>
    <row r="115" spans="1:14" x14ac:dyDescent="0.25">
      <c r="A115" s="49" t="s">
        <v>3166</v>
      </c>
      <c r="B115" s="49" t="s">
        <v>918</v>
      </c>
      <c r="C115" s="279" t="s">
        <v>299</v>
      </c>
      <c r="G115" s="49"/>
      <c r="N115" s="49"/>
    </row>
    <row r="116" spans="1:14" x14ac:dyDescent="0.25">
      <c r="A116" s="49" t="s">
        <v>3167</v>
      </c>
      <c r="B116" s="49" t="s">
        <v>920</v>
      </c>
      <c r="C116" s="279" t="s">
        <v>299</v>
      </c>
      <c r="G116" s="49"/>
      <c r="N116" s="49"/>
    </row>
    <row r="117" spans="1:14" x14ac:dyDescent="0.25">
      <c r="A117" s="49" t="s">
        <v>3168</v>
      </c>
      <c r="B117" s="78" t="s">
        <v>571</v>
      </c>
      <c r="C117" s="279">
        <f>SUM(C118:C120)</f>
        <v>0</v>
      </c>
      <c r="G117" s="49"/>
      <c r="I117" s="55"/>
      <c r="N117" s="49"/>
    </row>
    <row r="118" spans="1:14" x14ac:dyDescent="0.25">
      <c r="A118" s="49" t="s">
        <v>3169</v>
      </c>
      <c r="B118" s="49" t="s">
        <v>923</v>
      </c>
      <c r="C118" s="279" t="s">
        <v>299</v>
      </c>
      <c r="G118" s="49"/>
      <c r="N118" s="49"/>
    </row>
    <row r="119" spans="1:14" x14ac:dyDescent="0.25">
      <c r="A119" s="49" t="s">
        <v>3170</v>
      </c>
      <c r="B119" s="49" t="s">
        <v>925</v>
      </c>
      <c r="C119" s="279" t="s">
        <v>299</v>
      </c>
      <c r="G119" s="49"/>
      <c r="N119" s="49"/>
    </row>
    <row r="120" spans="1:14" x14ac:dyDescent="0.25">
      <c r="A120" s="49" t="s">
        <v>3171</v>
      </c>
      <c r="B120" s="49" t="s">
        <v>927</v>
      </c>
      <c r="C120" s="279" t="s">
        <v>299</v>
      </c>
      <c r="G120" s="49"/>
      <c r="N120" s="49"/>
    </row>
    <row r="121" spans="1:14" x14ac:dyDescent="0.25">
      <c r="A121" s="49" t="s">
        <v>3172</v>
      </c>
      <c r="B121" s="78" t="s">
        <v>370</v>
      </c>
      <c r="C121" s="279">
        <f>SUM(C122:C132)</f>
        <v>0</v>
      </c>
      <c r="G121" s="49"/>
      <c r="I121" s="55"/>
      <c r="N121" s="49"/>
    </row>
    <row r="122" spans="1:14" x14ac:dyDescent="0.25">
      <c r="A122" s="49" t="s">
        <v>3173</v>
      </c>
      <c r="B122" s="60" t="s">
        <v>573</v>
      </c>
      <c r="C122" s="279" t="s">
        <v>299</v>
      </c>
      <c r="G122" s="49"/>
      <c r="I122" s="60"/>
      <c r="N122" s="49"/>
    </row>
    <row r="123" spans="1:14" x14ac:dyDescent="0.25">
      <c r="A123" s="49" t="s">
        <v>3174</v>
      </c>
      <c r="B123" s="49" t="s">
        <v>931</v>
      </c>
      <c r="C123" s="279" t="s">
        <v>299</v>
      </c>
      <c r="G123" s="49"/>
      <c r="I123" s="60"/>
      <c r="N123" s="49"/>
    </row>
    <row r="124" spans="1:14" x14ac:dyDescent="0.25">
      <c r="A124" s="49" t="s">
        <v>3175</v>
      </c>
      <c r="B124" s="60" t="s">
        <v>575</v>
      </c>
      <c r="C124" s="279" t="s">
        <v>299</v>
      </c>
      <c r="G124" s="49"/>
      <c r="I124" s="60"/>
      <c r="N124" s="49"/>
    </row>
    <row r="125" spans="1:14" x14ac:dyDescent="0.25">
      <c r="A125" s="49" t="s">
        <v>3176</v>
      </c>
      <c r="B125" s="60" t="s">
        <v>577</v>
      </c>
      <c r="C125" s="279" t="s">
        <v>299</v>
      </c>
      <c r="G125" s="49"/>
      <c r="I125" s="60"/>
      <c r="N125" s="49"/>
    </row>
    <row r="126" spans="1:14" x14ac:dyDescent="0.25">
      <c r="A126" s="49" t="s">
        <v>3177</v>
      </c>
      <c r="B126" s="60" t="s">
        <v>579</v>
      </c>
      <c r="C126" s="279" t="s">
        <v>299</v>
      </c>
      <c r="G126" s="49"/>
      <c r="I126" s="60"/>
      <c r="N126" s="49"/>
    </row>
    <row r="127" spans="1:14" x14ac:dyDescent="0.25">
      <c r="A127" s="49" t="s">
        <v>3178</v>
      </c>
      <c r="B127" s="60" t="s">
        <v>581</v>
      </c>
      <c r="C127" s="279" t="s">
        <v>299</v>
      </c>
      <c r="G127" s="49"/>
      <c r="I127" s="60"/>
      <c r="N127" s="49"/>
    </row>
    <row r="128" spans="1:14" x14ac:dyDescent="0.25">
      <c r="A128" s="49" t="s">
        <v>3179</v>
      </c>
      <c r="B128" s="60" t="s">
        <v>583</v>
      </c>
      <c r="C128" s="279" t="s">
        <v>299</v>
      </c>
      <c r="G128" s="49"/>
      <c r="I128" s="60"/>
      <c r="N128" s="49"/>
    </row>
    <row r="129" spans="1:14" x14ac:dyDescent="0.25">
      <c r="A129" s="49" t="s">
        <v>3180</v>
      </c>
      <c r="B129" s="60" t="s">
        <v>585</v>
      </c>
      <c r="C129" s="279" t="s">
        <v>299</v>
      </c>
      <c r="G129" s="49"/>
      <c r="I129" s="60"/>
      <c r="N129" s="49"/>
    </row>
    <row r="130" spans="1:14" x14ac:dyDescent="0.25">
      <c r="A130" s="49" t="s">
        <v>3181</v>
      </c>
      <c r="B130" s="60" t="s">
        <v>587</v>
      </c>
      <c r="C130" s="279" t="s">
        <v>299</v>
      </c>
      <c r="G130" s="49"/>
      <c r="I130" s="60"/>
      <c r="N130" s="49"/>
    </row>
    <row r="131" spans="1:14" x14ac:dyDescent="0.25">
      <c r="A131" s="49" t="s">
        <v>3182</v>
      </c>
      <c r="B131" s="60" t="s">
        <v>589</v>
      </c>
      <c r="C131" s="279" t="s">
        <v>299</v>
      </c>
      <c r="G131" s="49"/>
      <c r="I131" s="60"/>
      <c r="N131" s="49"/>
    </row>
    <row r="132" spans="1:14" x14ac:dyDescent="0.25">
      <c r="A132" s="49" t="s">
        <v>3183</v>
      </c>
      <c r="B132" s="60" t="s">
        <v>370</v>
      </c>
      <c r="C132" s="279" t="s">
        <v>299</v>
      </c>
      <c r="G132" s="49"/>
      <c r="I132" s="60"/>
      <c r="N132" s="49"/>
    </row>
    <row r="133" spans="1:14" outlineLevel="1" x14ac:dyDescent="0.25">
      <c r="A133" s="49" t="s">
        <v>3184</v>
      </c>
      <c r="B133" s="72" t="s">
        <v>374</v>
      </c>
      <c r="C133" s="279"/>
      <c r="G133" s="49"/>
      <c r="I133" s="60"/>
      <c r="N133" s="49"/>
    </row>
    <row r="134" spans="1:14" outlineLevel="1" x14ac:dyDescent="0.25">
      <c r="A134" s="49" t="s">
        <v>3185</v>
      </c>
      <c r="B134" s="72" t="s">
        <v>374</v>
      </c>
      <c r="C134" s="279"/>
      <c r="G134" s="49"/>
      <c r="I134" s="60"/>
      <c r="N134" s="49"/>
    </row>
    <row r="135" spans="1:14" outlineLevel="1" x14ac:dyDescent="0.25">
      <c r="A135" s="49" t="s">
        <v>3186</v>
      </c>
      <c r="B135" s="72" t="s">
        <v>374</v>
      </c>
      <c r="C135" s="279"/>
      <c r="G135" s="49"/>
      <c r="I135" s="60"/>
      <c r="N135" s="49"/>
    </row>
    <row r="136" spans="1:14" outlineLevel="1" x14ac:dyDescent="0.25">
      <c r="A136" s="49" t="s">
        <v>3187</v>
      </c>
      <c r="B136" s="72" t="s">
        <v>374</v>
      </c>
      <c r="C136" s="279"/>
      <c r="G136" s="49"/>
      <c r="I136" s="60"/>
      <c r="N136" s="49"/>
    </row>
    <row r="137" spans="1:14" outlineLevel="1" x14ac:dyDescent="0.25">
      <c r="A137" s="49" t="s">
        <v>3188</v>
      </c>
      <c r="B137" s="72" t="s">
        <v>374</v>
      </c>
      <c r="C137" s="279"/>
      <c r="G137" s="49"/>
      <c r="I137" s="60"/>
      <c r="N137" s="49"/>
    </row>
    <row r="138" spans="1:14" outlineLevel="1" x14ac:dyDescent="0.25">
      <c r="A138" s="49" t="s">
        <v>3189</v>
      </c>
      <c r="B138" s="72" t="s">
        <v>374</v>
      </c>
      <c r="C138" s="279"/>
      <c r="G138" s="49"/>
      <c r="I138" s="60"/>
      <c r="N138" s="49"/>
    </row>
    <row r="139" spans="1:14" outlineLevel="1" x14ac:dyDescent="0.25">
      <c r="A139" s="49" t="s">
        <v>3190</v>
      </c>
      <c r="B139" s="72" t="s">
        <v>374</v>
      </c>
      <c r="C139" s="279"/>
      <c r="G139" s="49"/>
      <c r="I139" s="60"/>
      <c r="N139" s="49"/>
    </row>
    <row r="140" spans="1:14" outlineLevel="1" x14ac:dyDescent="0.25">
      <c r="A140" s="49" t="s">
        <v>3191</v>
      </c>
      <c r="B140" s="72" t="s">
        <v>374</v>
      </c>
      <c r="C140" s="279"/>
      <c r="G140" s="49"/>
      <c r="I140" s="60"/>
      <c r="N140" s="49"/>
    </row>
    <row r="141" spans="1:14" outlineLevel="1" x14ac:dyDescent="0.25">
      <c r="A141" s="49" t="s">
        <v>3192</v>
      </c>
      <c r="B141" s="72" t="s">
        <v>374</v>
      </c>
      <c r="C141" s="279"/>
      <c r="G141" s="49"/>
      <c r="I141" s="60"/>
      <c r="N141" s="49"/>
    </row>
    <row r="142" spans="1:14" outlineLevel="1" x14ac:dyDescent="0.25">
      <c r="A142" s="49" t="s">
        <v>3193</v>
      </c>
      <c r="B142" s="72" t="s">
        <v>374</v>
      </c>
      <c r="C142" s="279"/>
      <c r="G142" s="49"/>
      <c r="I142" s="60"/>
      <c r="N142" s="49"/>
    </row>
    <row r="143" spans="1:14" ht="15" customHeight="1" x14ac:dyDescent="0.25">
      <c r="A143" s="62"/>
      <c r="B143" s="282" t="s">
        <v>951</v>
      </c>
      <c r="C143" s="283" t="s">
        <v>1623</v>
      </c>
      <c r="D143" s="62"/>
      <c r="E143" s="64"/>
      <c r="F143" s="62"/>
      <c r="G143" s="65"/>
      <c r="I143" s="79"/>
      <c r="J143" s="58"/>
      <c r="K143" s="58"/>
      <c r="L143" s="55"/>
      <c r="M143" s="58"/>
      <c r="N143" s="74"/>
    </row>
    <row r="144" spans="1:14" x14ac:dyDescent="0.25">
      <c r="A144" s="49" t="s">
        <v>3194</v>
      </c>
      <c r="B144" s="60" t="s">
        <v>953</v>
      </c>
      <c r="C144" s="279" t="s">
        <v>299</v>
      </c>
      <c r="G144" s="49"/>
      <c r="I144" s="60"/>
      <c r="N144" s="49"/>
    </row>
    <row r="145" spans="1:14" x14ac:dyDescent="0.25">
      <c r="A145" s="49" t="s">
        <v>3195</v>
      </c>
      <c r="B145" s="60" t="s">
        <v>955</v>
      </c>
      <c r="C145" s="279" t="s">
        <v>299</v>
      </c>
      <c r="G145" s="49"/>
      <c r="I145" s="60"/>
      <c r="N145" s="49"/>
    </row>
    <row r="146" spans="1:14" x14ac:dyDescent="0.25">
      <c r="A146" s="49" t="s">
        <v>3196</v>
      </c>
      <c r="B146" s="60" t="s">
        <v>957</v>
      </c>
      <c r="C146" s="279" t="s">
        <v>299</v>
      </c>
      <c r="G146" s="49"/>
      <c r="I146" s="60"/>
      <c r="N146" s="49"/>
    </row>
    <row r="147" spans="1:14" x14ac:dyDescent="0.25">
      <c r="A147" s="49" t="s">
        <v>3197</v>
      </c>
      <c r="B147" s="60" t="s">
        <v>959</v>
      </c>
      <c r="C147" s="279" t="s">
        <v>299</v>
      </c>
      <c r="G147" s="49"/>
      <c r="I147" s="60"/>
      <c r="N147" s="49"/>
    </row>
    <row r="148" spans="1:14" x14ac:dyDescent="0.25">
      <c r="A148" s="49" t="s">
        <v>3198</v>
      </c>
      <c r="B148" s="60" t="s">
        <v>961</v>
      </c>
      <c r="C148" s="279" t="s">
        <v>299</v>
      </c>
      <c r="G148" s="49"/>
      <c r="I148" s="60"/>
      <c r="N148" s="49"/>
    </row>
    <row r="149" spans="1:14" x14ac:dyDescent="0.25">
      <c r="A149" s="49" t="s">
        <v>3199</v>
      </c>
      <c r="B149" s="60" t="s">
        <v>963</v>
      </c>
      <c r="C149" s="279" t="s">
        <v>299</v>
      </c>
      <c r="G149" s="49"/>
      <c r="I149" s="60"/>
      <c r="N149" s="49"/>
    </row>
    <row r="150" spans="1:14" x14ac:dyDescent="0.25">
      <c r="A150" s="49" t="s">
        <v>3200</v>
      </c>
      <c r="B150" s="60" t="s">
        <v>965</v>
      </c>
      <c r="C150" s="279" t="s">
        <v>299</v>
      </c>
      <c r="G150" s="49"/>
      <c r="I150" s="60"/>
      <c r="N150" s="49"/>
    </row>
    <row r="151" spans="1:14" x14ac:dyDescent="0.25">
      <c r="A151" s="49" t="s">
        <v>3201</v>
      </c>
      <c r="B151" s="60" t="s">
        <v>967</v>
      </c>
      <c r="C151" s="279" t="s">
        <v>299</v>
      </c>
      <c r="G151" s="49"/>
      <c r="I151" s="60"/>
      <c r="N151" s="49"/>
    </row>
    <row r="152" spans="1:14" x14ac:dyDescent="0.25">
      <c r="A152" s="49" t="s">
        <v>3202</v>
      </c>
      <c r="B152" s="60" t="s">
        <v>969</v>
      </c>
      <c r="C152" s="279" t="s">
        <v>299</v>
      </c>
      <c r="G152" s="49"/>
      <c r="I152" s="60"/>
      <c r="N152" s="49"/>
    </row>
    <row r="153" spans="1:14" x14ac:dyDescent="0.25">
      <c r="A153" s="49" t="s">
        <v>3203</v>
      </c>
      <c r="B153" s="60" t="s">
        <v>971</v>
      </c>
      <c r="C153" s="279" t="s">
        <v>299</v>
      </c>
      <c r="G153" s="49"/>
      <c r="I153" s="60"/>
      <c r="N153" s="49"/>
    </row>
    <row r="154" spans="1:14" x14ac:dyDescent="0.25">
      <c r="A154" s="49" t="s">
        <v>3204</v>
      </c>
      <c r="B154" s="60" t="s">
        <v>973</v>
      </c>
      <c r="C154" s="279" t="s">
        <v>299</v>
      </c>
      <c r="G154" s="49"/>
      <c r="I154" s="60"/>
      <c r="N154" s="49"/>
    </row>
    <row r="155" spans="1:14" x14ac:dyDescent="0.25">
      <c r="A155" s="49" t="s">
        <v>3205</v>
      </c>
      <c r="B155" s="60" t="s">
        <v>975</v>
      </c>
      <c r="C155" s="279" t="s">
        <v>299</v>
      </c>
      <c r="G155" s="49"/>
      <c r="I155" s="60"/>
      <c r="N155" s="49"/>
    </row>
    <row r="156" spans="1:14" x14ac:dyDescent="0.25">
      <c r="A156" s="49" t="s">
        <v>3206</v>
      </c>
      <c r="B156" s="60" t="s">
        <v>977</v>
      </c>
      <c r="C156" s="279" t="s">
        <v>299</v>
      </c>
      <c r="G156" s="49"/>
      <c r="I156" s="60"/>
      <c r="N156" s="49"/>
    </row>
    <row r="157" spans="1:14" x14ac:dyDescent="0.25">
      <c r="A157" s="49" t="s">
        <v>3207</v>
      </c>
      <c r="B157" s="60" t="s">
        <v>979</v>
      </c>
      <c r="C157" s="279" t="s">
        <v>299</v>
      </c>
      <c r="G157" s="49"/>
      <c r="I157" s="60"/>
      <c r="N157" s="49"/>
    </row>
    <row r="158" spans="1:14" x14ac:dyDescent="0.25">
      <c r="A158" s="49" t="s">
        <v>3208</v>
      </c>
      <c r="B158" s="60" t="s">
        <v>981</v>
      </c>
      <c r="C158" s="279" t="s">
        <v>299</v>
      </c>
      <c r="G158" s="49"/>
      <c r="I158" s="60"/>
      <c r="N158" s="49"/>
    </row>
    <row r="159" spans="1:14" x14ac:dyDescent="0.25">
      <c r="A159" s="49" t="s">
        <v>3209</v>
      </c>
      <c r="B159" s="60" t="s">
        <v>983</v>
      </c>
      <c r="C159" s="279" t="s">
        <v>299</v>
      </c>
      <c r="G159" s="49"/>
      <c r="I159" s="60"/>
      <c r="N159" s="49"/>
    </row>
    <row r="160" spans="1:14" x14ac:dyDescent="0.25">
      <c r="A160" s="49" t="s">
        <v>3210</v>
      </c>
      <c r="B160" s="60" t="s">
        <v>985</v>
      </c>
      <c r="C160" s="279" t="s">
        <v>299</v>
      </c>
      <c r="G160" s="49"/>
      <c r="I160" s="60"/>
      <c r="N160" s="49"/>
    </row>
    <row r="161" spans="1:14" x14ac:dyDescent="0.25">
      <c r="A161" s="49" t="s">
        <v>3211</v>
      </c>
      <c r="B161" s="60" t="s">
        <v>985</v>
      </c>
      <c r="C161" s="279" t="s">
        <v>299</v>
      </c>
      <c r="G161" s="49"/>
      <c r="I161" s="60"/>
      <c r="N161" s="49"/>
    </row>
    <row r="162" spans="1:14" x14ac:dyDescent="0.25">
      <c r="A162" s="49" t="s">
        <v>3212</v>
      </c>
      <c r="B162" s="60" t="s">
        <v>985</v>
      </c>
      <c r="C162" s="279" t="s">
        <v>299</v>
      </c>
      <c r="G162" s="49"/>
      <c r="I162" s="60"/>
      <c r="N162" s="49"/>
    </row>
    <row r="163" spans="1:14" x14ac:dyDescent="0.25">
      <c r="A163" s="49" t="s">
        <v>3213</v>
      </c>
      <c r="B163" s="60" t="s">
        <v>985</v>
      </c>
      <c r="C163" s="279" t="s">
        <v>299</v>
      </c>
      <c r="G163" s="49"/>
      <c r="I163" s="60"/>
      <c r="N163" s="49"/>
    </row>
    <row r="164" spans="1:14" x14ac:dyDescent="0.25">
      <c r="A164" s="49" t="s">
        <v>3214</v>
      </c>
      <c r="B164" s="60" t="s">
        <v>985</v>
      </c>
      <c r="C164" s="279" t="s">
        <v>299</v>
      </c>
      <c r="G164" s="49"/>
      <c r="I164" s="60"/>
      <c r="N164" s="49"/>
    </row>
    <row r="165" spans="1:14" x14ac:dyDescent="0.25">
      <c r="A165" s="49" t="s">
        <v>3215</v>
      </c>
      <c r="B165" s="60" t="s">
        <v>985</v>
      </c>
      <c r="C165" s="279" t="s">
        <v>299</v>
      </c>
      <c r="G165" s="49"/>
      <c r="I165" s="60"/>
      <c r="N165" s="49"/>
    </row>
    <row r="166" spans="1:14" x14ac:dyDescent="0.25">
      <c r="A166" s="49" t="s">
        <v>3216</v>
      </c>
      <c r="B166" s="60" t="s">
        <v>985</v>
      </c>
      <c r="C166" s="279" t="s">
        <v>299</v>
      </c>
      <c r="G166" s="49"/>
      <c r="I166" s="60"/>
      <c r="N166" s="49"/>
    </row>
    <row r="167" spans="1:14" x14ac:dyDescent="0.25">
      <c r="A167" s="49" t="s">
        <v>3217</v>
      </c>
      <c r="B167" s="60" t="s">
        <v>985</v>
      </c>
      <c r="C167" s="279" t="s">
        <v>299</v>
      </c>
      <c r="G167" s="49"/>
      <c r="I167" s="60"/>
      <c r="N167" s="49"/>
    </row>
    <row r="168" spans="1:14" x14ac:dyDescent="0.25">
      <c r="A168" s="49" t="s">
        <v>3218</v>
      </c>
      <c r="B168" s="60" t="s">
        <v>985</v>
      </c>
      <c r="C168" s="49" t="s">
        <v>299</v>
      </c>
      <c r="G168" s="49"/>
      <c r="I168" s="60"/>
      <c r="N168" s="49"/>
    </row>
    <row r="169" spans="1:14" x14ac:dyDescent="0.25">
      <c r="A169" s="62"/>
      <c r="B169" s="63" t="s">
        <v>1019</v>
      </c>
      <c r="C169" s="62" t="s">
        <v>1623</v>
      </c>
      <c r="D169" s="62"/>
      <c r="E169" s="62"/>
      <c r="F169" s="65"/>
      <c r="G169" s="65"/>
      <c r="I169" s="79"/>
      <c r="J169" s="58"/>
      <c r="K169" s="58"/>
      <c r="L169" s="58"/>
      <c r="M169" s="74"/>
      <c r="N169" s="74"/>
    </row>
    <row r="170" spans="1:14" x14ac:dyDescent="0.25">
      <c r="A170" s="49" t="s">
        <v>3219</v>
      </c>
      <c r="B170" s="49" t="s">
        <v>1021</v>
      </c>
      <c r="C170" s="279" t="s">
        <v>299</v>
      </c>
    </row>
    <row r="171" spans="1:14" x14ac:dyDescent="0.25">
      <c r="A171" s="49" t="s">
        <v>3220</v>
      </c>
      <c r="B171" s="49" t="s">
        <v>1023</v>
      </c>
      <c r="C171" s="279" t="s">
        <v>299</v>
      </c>
    </row>
    <row r="172" spans="1:14" x14ac:dyDescent="0.25">
      <c r="A172" s="49" t="s">
        <v>3221</v>
      </c>
      <c r="B172" s="49" t="s">
        <v>370</v>
      </c>
      <c r="C172" s="279" t="s">
        <v>299</v>
      </c>
    </row>
    <row r="173" spans="1:14" outlineLevel="1" x14ac:dyDescent="0.25">
      <c r="A173" s="49" t="s">
        <v>3222</v>
      </c>
      <c r="C173" s="279"/>
    </row>
    <row r="174" spans="1:14" outlineLevel="1" x14ac:dyDescent="0.25">
      <c r="A174" s="49" t="s">
        <v>3223</v>
      </c>
      <c r="C174" s="279"/>
    </row>
    <row r="175" spans="1:14" outlineLevel="1" x14ac:dyDescent="0.25">
      <c r="A175" s="49" t="s">
        <v>3224</v>
      </c>
      <c r="C175" s="279"/>
    </row>
    <row r="176" spans="1:14" outlineLevel="1" x14ac:dyDescent="0.25">
      <c r="A176" s="49" t="s">
        <v>3225</v>
      </c>
      <c r="C176" s="279"/>
    </row>
    <row r="177" spans="1:14" x14ac:dyDescent="0.25">
      <c r="A177" s="62"/>
      <c r="B177" s="63" t="s">
        <v>1031</v>
      </c>
      <c r="C177" s="62" t="s">
        <v>1623</v>
      </c>
      <c r="D177" s="62"/>
      <c r="E177" s="62"/>
      <c r="F177" s="65"/>
      <c r="G177" s="65"/>
      <c r="I177" s="79"/>
      <c r="J177" s="58"/>
      <c r="K177" s="58"/>
      <c r="L177" s="58"/>
      <c r="M177" s="74"/>
      <c r="N177" s="74"/>
    </row>
    <row r="178" spans="1:14" x14ac:dyDescent="0.25">
      <c r="A178" s="49" t="s">
        <v>3226</v>
      </c>
      <c r="B178" s="49" t="s">
        <v>1033</v>
      </c>
      <c r="C178" s="279" t="s">
        <v>299</v>
      </c>
      <c r="D178" s="81"/>
      <c r="E178" s="81"/>
      <c r="F178" s="117"/>
      <c r="G178" s="68"/>
      <c r="K178" s="81"/>
      <c r="L178" s="81"/>
      <c r="M178" s="117"/>
      <c r="N178" s="68"/>
    </row>
    <row r="179" spans="1:14" x14ac:dyDescent="0.25">
      <c r="A179" s="49" t="s">
        <v>3227</v>
      </c>
      <c r="B179" s="49" t="s">
        <v>1035</v>
      </c>
      <c r="C179" s="279" t="s">
        <v>299</v>
      </c>
      <c r="D179" s="81"/>
      <c r="E179" s="81"/>
      <c r="F179" s="117"/>
      <c r="G179" s="68"/>
      <c r="K179" s="81"/>
      <c r="L179" s="81"/>
      <c r="M179" s="117"/>
      <c r="N179" s="68"/>
    </row>
    <row r="180" spans="1:14" x14ac:dyDescent="0.25">
      <c r="A180" s="49" t="s">
        <v>3228</v>
      </c>
      <c r="B180" s="49" t="s">
        <v>370</v>
      </c>
      <c r="C180" s="279" t="s">
        <v>299</v>
      </c>
      <c r="D180" s="81"/>
      <c r="E180" s="81"/>
      <c r="F180" s="117"/>
      <c r="G180" s="68"/>
      <c r="K180" s="81"/>
      <c r="L180" s="81"/>
      <c r="M180" s="117"/>
      <c r="N180" s="68"/>
    </row>
    <row r="181" spans="1:14" outlineLevel="1" x14ac:dyDescent="0.25">
      <c r="A181" s="49" t="s">
        <v>3229</v>
      </c>
      <c r="C181" s="279"/>
      <c r="D181" s="81"/>
      <c r="E181" s="81"/>
      <c r="F181" s="117"/>
      <c r="G181" s="68"/>
      <c r="K181" s="81"/>
      <c r="L181" s="81"/>
      <c r="M181" s="117"/>
      <c r="N181" s="68"/>
    </row>
    <row r="182" spans="1:14" outlineLevel="1" x14ac:dyDescent="0.25">
      <c r="A182" s="49" t="s">
        <v>3230</v>
      </c>
      <c r="C182" s="279"/>
      <c r="D182" s="81"/>
      <c r="E182" s="81"/>
      <c r="F182" s="117"/>
      <c r="G182" s="68"/>
      <c r="K182" s="81"/>
      <c r="L182" s="81"/>
      <c r="M182" s="117"/>
      <c r="N182" s="68"/>
    </row>
    <row r="183" spans="1:14" outlineLevel="1" x14ac:dyDescent="0.25">
      <c r="A183" s="49" t="s">
        <v>3231</v>
      </c>
      <c r="C183" s="279"/>
      <c r="D183" s="81"/>
      <c r="E183" s="81"/>
      <c r="F183" s="117"/>
      <c r="G183" s="68"/>
      <c r="K183" s="81"/>
      <c r="L183" s="81"/>
      <c r="M183" s="117"/>
      <c r="N183" s="68"/>
    </row>
    <row r="184" spans="1:14" outlineLevel="1" x14ac:dyDescent="0.25">
      <c r="A184" s="49" t="s">
        <v>3232</v>
      </c>
      <c r="C184" s="279"/>
      <c r="D184" s="81"/>
      <c r="E184" s="81"/>
      <c r="F184" s="117"/>
      <c r="G184" s="68"/>
      <c r="K184" s="81"/>
      <c r="L184" s="81"/>
      <c r="M184" s="117"/>
      <c r="N184" s="68"/>
    </row>
    <row r="185" spans="1:14" outlineLevel="1" x14ac:dyDescent="0.25">
      <c r="A185" s="49" t="s">
        <v>3233</v>
      </c>
      <c r="C185" s="279"/>
      <c r="D185" s="81"/>
      <c r="E185" s="81"/>
      <c r="F185" s="117"/>
      <c r="G185" s="68"/>
      <c r="K185" s="81"/>
      <c r="L185" s="81"/>
      <c r="M185" s="117"/>
      <c r="N185" s="68"/>
    </row>
    <row r="186" spans="1:14" outlineLevel="1" x14ac:dyDescent="0.25">
      <c r="A186" s="49" t="s">
        <v>3234</v>
      </c>
      <c r="C186" s="279"/>
      <c r="D186" s="81"/>
      <c r="E186" s="81"/>
      <c r="F186" s="117"/>
      <c r="G186" s="68"/>
      <c r="K186" s="81"/>
      <c r="L186" s="81"/>
      <c r="M186" s="117"/>
      <c r="N186" s="68"/>
    </row>
    <row r="187" spans="1:14" x14ac:dyDescent="0.25">
      <c r="A187" s="62"/>
      <c r="B187" s="63" t="s">
        <v>1750</v>
      </c>
      <c r="C187" s="62" t="s">
        <v>332</v>
      </c>
      <c r="D187" s="62"/>
      <c r="E187" s="62"/>
      <c r="F187" s="62" t="s">
        <v>1623</v>
      </c>
      <c r="G187" s="65"/>
      <c r="I187" s="79"/>
      <c r="J187" s="58"/>
      <c r="K187" s="58"/>
      <c r="L187" s="58"/>
      <c r="M187" s="58"/>
      <c r="N187" s="74"/>
    </row>
    <row r="188" spans="1:14" x14ac:dyDescent="0.25">
      <c r="A188" s="49" t="s">
        <v>3235</v>
      </c>
      <c r="B188" s="60" t="s">
        <v>1752</v>
      </c>
      <c r="C188" s="266" t="s">
        <v>299</v>
      </c>
      <c r="D188" s="81"/>
      <c r="E188" s="81"/>
      <c r="F188" s="278" t="str">
        <f>IF($C$192=0,"",IF(C188="[for completion]","",C188/$C$192))</f>
        <v/>
      </c>
      <c r="G188" s="68"/>
      <c r="I188" s="60"/>
      <c r="K188" s="81"/>
      <c r="L188" s="81"/>
      <c r="M188" s="69"/>
      <c r="N188" s="68"/>
    </row>
    <row r="189" spans="1:14" x14ac:dyDescent="0.25">
      <c r="A189" s="49" t="s">
        <v>3236</v>
      </c>
      <c r="B189" s="60" t="s">
        <v>1754</v>
      </c>
      <c r="C189" s="266" t="s">
        <v>299</v>
      </c>
      <c r="D189" s="81"/>
      <c r="E189" s="81"/>
      <c r="F189" s="278" t="str">
        <f>IF($C$192=0,"",IF(C189="[for completion]","",C189/$C$192))</f>
        <v/>
      </c>
      <c r="G189" s="68"/>
      <c r="I189" s="60"/>
      <c r="K189" s="81"/>
      <c r="L189" s="81"/>
      <c r="M189" s="69"/>
      <c r="N189" s="68"/>
    </row>
    <row r="190" spans="1:14" x14ac:dyDescent="0.25">
      <c r="A190" s="49" t="s">
        <v>3237</v>
      </c>
      <c r="B190" s="60" t="s">
        <v>1756</v>
      </c>
      <c r="C190" s="266" t="s">
        <v>299</v>
      </c>
      <c r="D190" s="81"/>
      <c r="E190" s="81"/>
      <c r="F190" s="278" t="str">
        <f>IF($C$192=0,"",IF(C190="[for completion]","",C190/$C$192))</f>
        <v/>
      </c>
      <c r="G190" s="68"/>
      <c r="I190" s="60"/>
      <c r="K190" s="81"/>
      <c r="L190" s="81"/>
      <c r="M190" s="69"/>
      <c r="N190" s="68"/>
    </row>
    <row r="191" spans="1:14" ht="15" customHeight="1" x14ac:dyDescent="0.25">
      <c r="A191" s="49" t="s">
        <v>3238</v>
      </c>
      <c r="B191" s="60" t="s">
        <v>1758</v>
      </c>
      <c r="C191" s="266" t="s">
        <v>299</v>
      </c>
      <c r="D191" s="81"/>
      <c r="E191" s="81"/>
      <c r="F191" s="278" t="str">
        <f>IF($C$192=0,"",IF(C191="[for completion]","",C191/$C$192))</f>
        <v/>
      </c>
      <c r="G191" s="68"/>
      <c r="I191" s="60"/>
      <c r="K191" s="81"/>
      <c r="L191" s="81"/>
      <c r="M191" s="69"/>
      <c r="N191" s="68"/>
    </row>
    <row r="192" spans="1:14" ht="15" customHeight="1" x14ac:dyDescent="0.25">
      <c r="A192" s="49" t="s">
        <v>3239</v>
      </c>
      <c r="B192" s="70" t="s">
        <v>372</v>
      </c>
      <c r="C192" s="280">
        <f>SUM(C188:C191)</f>
        <v>0</v>
      </c>
      <c r="D192" s="81"/>
      <c r="E192" s="81"/>
      <c r="F192" s="279">
        <f>SUM(F188:F191)</f>
        <v>0</v>
      </c>
      <c r="G192" s="68"/>
      <c r="I192" s="60"/>
      <c r="K192" s="81"/>
      <c r="L192" s="81"/>
      <c r="M192" s="69"/>
      <c r="N192" s="68"/>
    </row>
    <row r="193" spans="1:14" ht="15" customHeight="1" outlineLevel="1" x14ac:dyDescent="0.25">
      <c r="A193" s="49" t="s">
        <v>3240</v>
      </c>
      <c r="B193" s="72" t="s">
        <v>1761</v>
      </c>
      <c r="D193" s="81"/>
      <c r="E193" s="81"/>
      <c r="F193" s="278" t="str">
        <f t="shared" ref="F193:F199" si="2">IF($C$192=0,"",IF(C193="[for completion]","",C193/$C$192))</f>
        <v/>
      </c>
      <c r="G193" s="68"/>
      <c r="I193" s="60"/>
      <c r="K193" s="81"/>
      <c r="L193" s="81"/>
      <c r="M193" s="69"/>
      <c r="N193" s="68"/>
    </row>
    <row r="194" spans="1:14" ht="15" customHeight="1" outlineLevel="1" x14ac:dyDescent="0.25">
      <c r="A194" s="49" t="s">
        <v>3241</v>
      </c>
      <c r="B194" s="72" t="s">
        <v>1763</v>
      </c>
      <c r="D194" s="81"/>
      <c r="E194" s="81"/>
      <c r="F194" s="278" t="str">
        <f t="shared" si="2"/>
        <v/>
      </c>
      <c r="G194" s="68"/>
      <c r="I194" s="60"/>
      <c r="K194" s="81"/>
      <c r="L194" s="81"/>
      <c r="M194" s="69"/>
      <c r="N194" s="68"/>
    </row>
    <row r="195" spans="1:14" ht="15" customHeight="1" outlineLevel="1" x14ac:dyDescent="0.25">
      <c r="A195" s="49" t="s">
        <v>3242</v>
      </c>
      <c r="B195" s="72" t="s">
        <v>1765</v>
      </c>
      <c r="D195" s="81"/>
      <c r="E195" s="81"/>
      <c r="F195" s="278" t="str">
        <f t="shared" si="2"/>
        <v/>
      </c>
      <c r="G195" s="68"/>
      <c r="I195" s="60"/>
      <c r="K195" s="81"/>
      <c r="L195" s="81"/>
      <c r="M195" s="69"/>
      <c r="N195" s="68"/>
    </row>
    <row r="196" spans="1:14" ht="15" customHeight="1" outlineLevel="1" x14ac:dyDescent="0.25">
      <c r="A196" s="49" t="s">
        <v>3243</v>
      </c>
      <c r="B196" s="72" t="s">
        <v>1767</v>
      </c>
      <c r="D196" s="81"/>
      <c r="E196" s="81"/>
      <c r="F196" s="278" t="str">
        <f t="shared" si="2"/>
        <v/>
      </c>
      <c r="G196" s="68"/>
      <c r="I196" s="60"/>
      <c r="K196" s="81"/>
      <c r="L196" s="81"/>
      <c r="M196" s="69"/>
      <c r="N196" s="68"/>
    </row>
    <row r="197" spans="1:14" ht="15" customHeight="1" outlineLevel="1" x14ac:dyDescent="0.25">
      <c r="A197" s="49" t="s">
        <v>3244</v>
      </c>
      <c r="B197" s="72" t="s">
        <v>1769</v>
      </c>
      <c r="D197" s="81"/>
      <c r="E197" s="81"/>
      <c r="F197" s="278" t="str">
        <f t="shared" si="2"/>
        <v/>
      </c>
      <c r="G197" s="68"/>
      <c r="I197" s="60"/>
      <c r="K197" s="81"/>
      <c r="L197" s="81"/>
      <c r="M197" s="69"/>
      <c r="N197" s="68"/>
    </row>
    <row r="198" spans="1:14" ht="15" customHeight="1" outlineLevel="1" x14ac:dyDescent="0.25">
      <c r="A198" s="49" t="s">
        <v>3245</v>
      </c>
      <c r="B198" s="72" t="s">
        <v>1771</v>
      </c>
      <c r="D198" s="81"/>
      <c r="E198" s="81"/>
      <c r="F198" s="278" t="str">
        <f t="shared" si="2"/>
        <v/>
      </c>
      <c r="G198" s="68"/>
      <c r="I198" s="60"/>
      <c r="K198" s="81"/>
      <c r="L198" s="81"/>
      <c r="M198" s="69"/>
      <c r="N198" s="68"/>
    </row>
    <row r="199" spans="1:14" ht="15" customHeight="1" outlineLevel="1" x14ac:dyDescent="0.25">
      <c r="A199" s="49" t="s">
        <v>3246</v>
      </c>
      <c r="B199" s="72" t="s">
        <v>1773</v>
      </c>
      <c r="D199" s="81"/>
      <c r="E199" s="81"/>
      <c r="F199" s="278" t="str">
        <f t="shared" si="2"/>
        <v/>
      </c>
      <c r="G199" s="68"/>
      <c r="I199" s="60"/>
      <c r="K199" s="81"/>
      <c r="L199" s="81"/>
      <c r="M199" s="69"/>
      <c r="N199" s="68"/>
    </row>
    <row r="200" spans="1:14" ht="15" customHeight="1" outlineLevel="1" x14ac:dyDescent="0.25">
      <c r="A200" s="49" t="s">
        <v>3247</v>
      </c>
      <c r="B200" s="72"/>
      <c r="D200" s="81"/>
      <c r="E200" s="81"/>
      <c r="F200" s="69"/>
      <c r="G200" s="68"/>
      <c r="I200" s="60"/>
      <c r="K200" s="81"/>
      <c r="L200" s="81"/>
      <c r="M200" s="69"/>
      <c r="N200" s="68"/>
    </row>
    <row r="201" spans="1:14" ht="15" customHeight="1" outlineLevel="1" x14ac:dyDescent="0.25">
      <c r="A201" s="49" t="s">
        <v>3248</v>
      </c>
      <c r="B201" s="72"/>
      <c r="D201" s="81"/>
      <c r="E201" s="81"/>
      <c r="F201" s="69"/>
      <c r="G201" s="68"/>
      <c r="I201" s="60"/>
      <c r="K201" s="81"/>
      <c r="L201" s="81"/>
      <c r="M201" s="69"/>
      <c r="N201" s="68"/>
    </row>
    <row r="202" spans="1:14" ht="15" customHeight="1" outlineLevel="1" x14ac:dyDescent="0.25">
      <c r="A202" s="49" t="s">
        <v>3249</v>
      </c>
      <c r="B202" s="72"/>
      <c r="D202" s="81"/>
      <c r="E202" s="81"/>
      <c r="F202" s="69"/>
      <c r="G202" s="68"/>
      <c r="I202" s="60"/>
      <c r="K202" s="81"/>
      <c r="L202" s="81"/>
      <c r="M202" s="69"/>
      <c r="N202" s="68"/>
    </row>
    <row r="203" spans="1:14" ht="15" customHeight="1" outlineLevel="1" x14ac:dyDescent="0.25">
      <c r="A203" s="49" t="s">
        <v>3250</v>
      </c>
      <c r="B203" s="72"/>
      <c r="D203" s="81"/>
      <c r="E203" s="81"/>
      <c r="F203" s="69"/>
      <c r="G203" s="68"/>
      <c r="I203" s="60"/>
      <c r="K203" s="81"/>
      <c r="L203" s="81"/>
      <c r="M203" s="69"/>
      <c r="N203" s="68"/>
    </row>
    <row r="204" spans="1:14" ht="15" customHeight="1" outlineLevel="1" x14ac:dyDescent="0.25">
      <c r="A204" s="49" t="s">
        <v>3251</v>
      </c>
      <c r="B204" s="60"/>
      <c r="D204" s="81"/>
      <c r="E204" s="81"/>
      <c r="F204" s="69"/>
      <c r="G204" s="68"/>
      <c r="I204" s="60"/>
      <c r="K204" s="81"/>
      <c r="L204" s="81"/>
      <c r="M204" s="69"/>
      <c r="N204" s="68"/>
    </row>
    <row r="205" spans="1:14" outlineLevel="1" x14ac:dyDescent="0.25">
      <c r="A205" s="49" t="s">
        <v>3252</v>
      </c>
      <c r="B205" s="73"/>
      <c r="C205" s="73"/>
      <c r="D205" s="73"/>
      <c r="E205" s="73"/>
      <c r="F205" s="69"/>
      <c r="G205" s="68"/>
      <c r="I205" s="70"/>
      <c r="J205" s="60"/>
      <c r="K205" s="81"/>
      <c r="L205" s="81"/>
      <c r="M205" s="117"/>
      <c r="N205" s="68"/>
    </row>
    <row r="206" spans="1:14" ht="15" customHeight="1" x14ac:dyDescent="0.25">
      <c r="A206" s="62"/>
      <c r="B206" s="102" t="s">
        <v>1780</v>
      </c>
      <c r="C206" s="62" t="s">
        <v>1623</v>
      </c>
      <c r="D206" s="62"/>
      <c r="E206" s="62"/>
      <c r="F206" s="65"/>
      <c r="G206" s="65"/>
      <c r="I206" s="79"/>
      <c r="J206" s="58"/>
      <c r="K206" s="58"/>
      <c r="L206" s="58"/>
      <c r="M206" s="74"/>
      <c r="N206" s="74"/>
    </row>
    <row r="207" spans="1:14" x14ac:dyDescent="0.25">
      <c r="A207" s="49" t="s">
        <v>3253</v>
      </c>
      <c r="B207" s="49" t="s">
        <v>1060</v>
      </c>
      <c r="C207" s="279" t="s">
        <v>299</v>
      </c>
      <c r="E207" s="47"/>
      <c r="F207" s="47"/>
      <c r="L207" s="47"/>
      <c r="M207" s="47"/>
    </row>
    <row r="208" spans="1:14" outlineLevel="1" x14ac:dyDescent="0.25">
      <c r="A208" s="49" t="s">
        <v>3254</v>
      </c>
      <c r="B208" s="117" t="s">
        <v>1062</v>
      </c>
      <c r="C208" s="279" t="s">
        <v>299</v>
      </c>
      <c r="E208" s="47"/>
      <c r="F208" s="47"/>
      <c r="L208" s="47"/>
      <c r="M208" s="47"/>
    </row>
    <row r="209" spans="1:14" outlineLevel="1" x14ac:dyDescent="0.25">
      <c r="A209" s="49" t="s">
        <v>3255</v>
      </c>
      <c r="E209" s="47"/>
      <c r="F209" s="47"/>
      <c r="L209" s="47"/>
      <c r="M209" s="47"/>
    </row>
    <row r="210" spans="1:14" outlineLevel="1" x14ac:dyDescent="0.25">
      <c r="A210" s="49" t="s">
        <v>3256</v>
      </c>
      <c r="E210" s="47"/>
      <c r="F210" s="47"/>
      <c r="L210" s="47"/>
      <c r="M210" s="47"/>
    </row>
    <row r="211" spans="1:14" outlineLevel="1" x14ac:dyDescent="0.25">
      <c r="A211" s="49" t="s">
        <v>3257</v>
      </c>
      <c r="E211" s="47"/>
      <c r="F211" s="47"/>
      <c r="L211" s="47"/>
      <c r="M211" s="47"/>
    </row>
    <row r="212" spans="1:14" x14ac:dyDescent="0.25">
      <c r="A212" s="62"/>
      <c r="B212" s="63" t="s">
        <v>1786</v>
      </c>
      <c r="C212" s="62" t="s">
        <v>1623</v>
      </c>
      <c r="D212" s="62"/>
      <c r="E212" s="62"/>
      <c r="F212" s="65"/>
      <c r="G212" s="65"/>
      <c r="I212" s="79"/>
      <c r="J212" s="58"/>
      <c r="K212" s="58"/>
      <c r="L212" s="58"/>
      <c r="M212" s="74"/>
      <c r="N212" s="74"/>
    </row>
    <row r="213" spans="1:14" ht="15" customHeight="1" x14ac:dyDescent="0.25">
      <c r="A213" s="49" t="s">
        <v>3258</v>
      </c>
      <c r="B213" s="49" t="s">
        <v>1788</v>
      </c>
      <c r="C213" s="279" t="s">
        <v>299</v>
      </c>
    </row>
    <row r="214" spans="1:14" outlineLevel="1" x14ac:dyDescent="0.25">
      <c r="A214" s="49" t="s">
        <v>3259</v>
      </c>
    </row>
    <row r="215" spans="1:14" outlineLevel="1" x14ac:dyDescent="0.25">
      <c r="A215" s="49" t="s">
        <v>3260</v>
      </c>
    </row>
    <row r="216" spans="1:14" outlineLevel="1" x14ac:dyDescent="0.25">
      <c r="A216" s="49" t="s">
        <v>3261</v>
      </c>
    </row>
    <row r="217" spans="1:14" outlineLevel="1" x14ac:dyDescent="0.25">
      <c r="A217" s="49" t="s">
        <v>3262</v>
      </c>
    </row>
    <row r="218" spans="1:14" outlineLevel="1" x14ac:dyDescent="0.25">
      <c r="A218" s="49" t="s">
        <v>3263</v>
      </c>
    </row>
    <row r="219" spans="1:14" outlineLevel="1" x14ac:dyDescent="0.25">
      <c r="A219" s="49" t="s">
        <v>3264</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topLeftCell="A2" zoomScale="80" zoomScaleNormal="80" workbookViewId="0">
      <selection activeCell="C17" sqref="C17"/>
    </sheetView>
  </sheetViews>
  <sheetFormatPr baseColWidth="10" defaultColWidth="9.140625" defaultRowHeight="15" x14ac:dyDescent="0.25"/>
  <cols>
    <col min="1" max="1" width="13.28515625" style="212" customWidth="1"/>
    <col min="2" max="2" width="59" style="212" customWidth="1"/>
    <col min="3" max="7" width="36.7109375" style="212" customWidth="1"/>
  </cols>
  <sheetData>
    <row r="1" spans="1:9" ht="45" customHeight="1" x14ac:dyDescent="0.25">
      <c r="A1" s="381" t="s">
        <v>2283</v>
      </c>
      <c r="B1" s="360"/>
    </row>
    <row r="2" spans="1:9" ht="31.5" customHeight="1" x14ac:dyDescent="0.25">
      <c r="A2" s="46" t="s">
        <v>3265</v>
      </c>
      <c r="B2" s="46"/>
      <c r="C2" s="47"/>
      <c r="D2" s="47"/>
      <c r="E2" s="47"/>
      <c r="F2" s="211" t="s">
        <v>280</v>
      </c>
      <c r="G2" s="74"/>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281</v>
      </c>
      <c r="C5" s="52" t="s">
        <v>282</v>
      </c>
      <c r="D5" s="50"/>
      <c r="E5" s="398" t="s">
        <v>3266</v>
      </c>
      <c r="F5" s="399"/>
      <c r="G5" s="108" t="s">
        <v>3267</v>
      </c>
      <c r="H5" s="106"/>
    </row>
    <row r="6" spans="1:9" ht="30" x14ac:dyDescent="0.25">
      <c r="A6" s="49"/>
      <c r="B6" s="49"/>
      <c r="C6" s="49"/>
      <c r="D6" s="49"/>
      <c r="E6" t="s">
        <v>3268</v>
      </c>
      <c r="F6" s="109" t="s">
        <v>3268</v>
      </c>
      <c r="G6" s="109"/>
    </row>
    <row r="7" spans="1:9" ht="18.75" customHeight="1" x14ac:dyDescent="0.25">
      <c r="A7" s="53"/>
      <c r="B7" s="400" t="s">
        <v>3269</v>
      </c>
      <c r="C7" s="401"/>
      <c r="D7" s="110"/>
      <c r="E7" s="400" t="s">
        <v>3270</v>
      </c>
      <c r="F7" s="360"/>
      <c r="G7" s="360"/>
      <c r="H7" s="401"/>
    </row>
    <row r="8" spans="1:9" ht="18.75" customHeight="1" x14ac:dyDescent="0.25">
      <c r="A8" s="49"/>
      <c r="B8" s="387" t="s">
        <v>3271</v>
      </c>
      <c r="C8" s="385"/>
      <c r="D8" s="110"/>
      <c r="E8" s="402" t="s">
        <v>3272</v>
      </c>
      <c r="F8" s="382"/>
      <c r="G8" s="382"/>
      <c r="H8" s="385"/>
    </row>
    <row r="9" spans="1:9" ht="18.75" customHeight="1" x14ac:dyDescent="0.25">
      <c r="A9" s="49"/>
      <c r="B9" s="387" t="s">
        <v>3273</v>
      </c>
      <c r="C9" s="385"/>
      <c r="D9" s="111"/>
      <c r="E9" s="403"/>
      <c r="F9" s="382"/>
      <c r="G9" s="382"/>
      <c r="H9" s="385"/>
      <c r="I9" s="106"/>
    </row>
    <row r="10" spans="1:9" x14ac:dyDescent="0.25">
      <c r="A10" s="112"/>
      <c r="B10" s="404"/>
      <c r="C10" s="360"/>
      <c r="D10" s="110"/>
      <c r="E10" s="403"/>
      <c r="F10" s="382"/>
      <c r="G10" s="382"/>
      <c r="H10" s="385"/>
      <c r="I10" s="106"/>
    </row>
    <row r="11" spans="1:9" ht="15.75" customHeight="1" thickBot="1" x14ac:dyDescent="0.3">
      <c r="A11" s="112"/>
      <c r="B11" s="405"/>
      <c r="C11" s="406"/>
      <c r="D11" s="111"/>
      <c r="E11" s="403"/>
      <c r="F11" s="382"/>
      <c r="G11" s="382"/>
      <c r="H11" s="385"/>
      <c r="I11" s="106"/>
    </row>
    <row r="12" spans="1:9" x14ac:dyDescent="0.25">
      <c r="A12" s="49"/>
      <c r="B12" s="217"/>
      <c r="C12" s="49"/>
      <c r="D12" s="49"/>
      <c r="E12" s="403"/>
      <c r="F12" s="382"/>
      <c r="G12" s="382"/>
      <c r="H12" s="385"/>
      <c r="I12" s="106"/>
    </row>
    <row r="13" spans="1:9" ht="15.75" customHeight="1" thickBot="1" x14ac:dyDescent="0.3">
      <c r="A13" s="49"/>
      <c r="B13" s="217"/>
      <c r="C13" s="49"/>
      <c r="D13" s="49"/>
      <c r="E13" s="393" t="s">
        <v>3274</v>
      </c>
      <c r="F13" s="394"/>
      <c r="G13" s="395" t="s">
        <v>3275</v>
      </c>
      <c r="H13" s="396"/>
      <c r="I13" s="106"/>
    </row>
    <row r="14" spans="1:9" x14ac:dyDescent="0.25">
      <c r="A14" s="49"/>
      <c r="B14" s="217"/>
      <c r="C14" s="49"/>
      <c r="D14" s="49"/>
      <c r="E14" s="113"/>
      <c r="F14" s="113"/>
      <c r="G14" s="49"/>
      <c r="H14" s="107"/>
    </row>
    <row r="15" spans="1:9" ht="18.75" customHeight="1" x14ac:dyDescent="0.25">
      <c r="A15" s="216"/>
      <c r="B15" s="397" t="s">
        <v>3276</v>
      </c>
      <c r="C15" s="360"/>
      <c r="D15" s="360"/>
      <c r="E15" s="216"/>
      <c r="F15" s="216"/>
      <c r="G15" s="216"/>
      <c r="H15" s="216"/>
    </row>
    <row r="16" spans="1:9" x14ac:dyDescent="0.25">
      <c r="A16" s="62"/>
      <c r="B16" s="62" t="s">
        <v>3277</v>
      </c>
      <c r="C16" s="62" t="s">
        <v>332</v>
      </c>
      <c r="D16" s="62" t="s">
        <v>2193</v>
      </c>
      <c r="E16" s="62"/>
      <c r="F16" s="62" t="s">
        <v>3278</v>
      </c>
      <c r="G16" s="62" t="s">
        <v>3279</v>
      </c>
      <c r="H16" s="62"/>
    </row>
    <row r="17" spans="1:8" x14ac:dyDescent="0.25">
      <c r="A17" s="49" t="s">
        <v>3280</v>
      </c>
      <c r="B17" s="60" t="s">
        <v>3281</v>
      </c>
      <c r="C17" s="218" t="s">
        <v>299</v>
      </c>
      <c r="D17" s="218" t="s">
        <v>299</v>
      </c>
      <c r="F17" s="278" t="str">
        <f>IF(OR('B1. HTT Mortgage Assets'!$C$15=0,C17="[For completion]"),"",C17/'B1. HTT Mortgage Assets'!$C$15)</f>
        <v/>
      </c>
      <c r="G17" s="278" t="str">
        <f>IF(OR('B1. HTT Mortgage Assets'!$F$28=0,D17="[For completion]"),"",D17/'B1. HTT Mortgage Assets'!$F$28)</f>
        <v/>
      </c>
    </row>
    <row r="18" spans="1:8" x14ac:dyDescent="0.25">
      <c r="A18" s="60" t="s">
        <v>3282</v>
      </c>
      <c r="B18" s="59"/>
      <c r="C18" s="60"/>
      <c r="D18" s="60"/>
      <c r="F18" s="60"/>
      <c r="G18" s="60"/>
    </row>
    <row r="19" spans="1:8" x14ac:dyDescent="0.25">
      <c r="A19" s="60" t="s">
        <v>3283</v>
      </c>
      <c r="B19" s="60"/>
      <c r="C19" s="60"/>
      <c r="D19" s="60"/>
      <c r="F19" s="60"/>
      <c r="G19" s="60"/>
    </row>
    <row r="20" spans="1:8" ht="18.75" customHeight="1" x14ac:dyDescent="0.25">
      <c r="A20" s="216"/>
      <c r="B20" s="397" t="s">
        <v>3273</v>
      </c>
      <c r="C20" s="360"/>
      <c r="D20" s="360"/>
      <c r="E20" s="216"/>
      <c r="F20" s="216"/>
      <c r="G20" s="216"/>
      <c r="H20" s="216"/>
    </row>
    <row r="21" spans="1:8" x14ac:dyDescent="0.25">
      <c r="A21" s="62"/>
      <c r="B21" s="62" t="s">
        <v>3284</v>
      </c>
      <c r="C21" s="62" t="s">
        <v>3285</v>
      </c>
      <c r="D21" s="62" t="s">
        <v>3286</v>
      </c>
      <c r="E21" s="62" t="s">
        <v>3287</v>
      </c>
      <c r="F21" s="62" t="s">
        <v>3288</v>
      </c>
      <c r="G21" s="62" t="s">
        <v>3289</v>
      </c>
      <c r="H21" s="62" t="s">
        <v>3290</v>
      </c>
    </row>
    <row r="22" spans="1:8" ht="15" customHeight="1" x14ac:dyDescent="0.25">
      <c r="A22" s="58"/>
      <c r="B22" s="114" t="s">
        <v>3291</v>
      </c>
      <c r="C22" s="114"/>
      <c r="D22" s="58"/>
      <c r="E22" s="58"/>
      <c r="F22" s="58"/>
      <c r="G22" s="58"/>
      <c r="H22" s="58"/>
    </row>
    <row r="23" spans="1:8" x14ac:dyDescent="0.25">
      <c r="A23" s="49" t="s">
        <v>3292</v>
      </c>
      <c r="B23" s="49" t="s">
        <v>3293</v>
      </c>
      <c r="C23" s="268" t="s">
        <v>299</v>
      </c>
      <c r="D23" s="268" t="s">
        <v>299</v>
      </c>
      <c r="E23" s="268" t="s">
        <v>299</v>
      </c>
      <c r="F23" s="268" t="s">
        <v>299</v>
      </c>
      <c r="G23" s="268" t="s">
        <v>299</v>
      </c>
      <c r="H23" s="352">
        <f>SUM(C23:G23)</f>
        <v>0</v>
      </c>
    </row>
    <row r="24" spans="1:8" x14ac:dyDescent="0.25">
      <c r="A24" s="49" t="s">
        <v>3294</v>
      </c>
      <c r="B24" s="49" t="s">
        <v>3295</v>
      </c>
      <c r="C24" s="268" t="s">
        <v>299</v>
      </c>
      <c r="D24" s="268" t="s">
        <v>299</v>
      </c>
      <c r="E24" s="268" t="s">
        <v>299</v>
      </c>
      <c r="F24" s="268" t="s">
        <v>299</v>
      </c>
      <c r="G24" s="268" t="s">
        <v>299</v>
      </c>
      <c r="H24" s="352">
        <f>SUM(C24:G24)</f>
        <v>0</v>
      </c>
    </row>
    <row r="25" spans="1:8" x14ac:dyDescent="0.25">
      <c r="A25" s="49" t="s">
        <v>3296</v>
      </c>
      <c r="B25" s="49" t="s">
        <v>733</v>
      </c>
      <c r="C25" s="268" t="s">
        <v>299</v>
      </c>
      <c r="D25" s="268" t="s">
        <v>299</v>
      </c>
      <c r="E25" s="268" t="s">
        <v>299</v>
      </c>
      <c r="F25" s="268" t="s">
        <v>299</v>
      </c>
      <c r="G25" s="268" t="s">
        <v>299</v>
      </c>
      <c r="H25" s="352">
        <f>SUM(C25:G25)</f>
        <v>0</v>
      </c>
    </row>
    <row r="26" spans="1:8" x14ac:dyDescent="0.25">
      <c r="A26" s="49" t="s">
        <v>3297</v>
      </c>
      <c r="B26" s="49" t="s">
        <v>3298</v>
      </c>
      <c r="C26" s="353">
        <f>SUM(C23:C25)+SUM(C27:C32)</f>
        <v>0</v>
      </c>
      <c r="D26" s="353">
        <f>SUM(D23:D25)+SUM(D27:D32)</f>
        <v>0</v>
      </c>
      <c r="E26" s="353">
        <f>SUM(E23:E25)+SUM(E27:E32)</f>
        <v>0</v>
      </c>
      <c r="F26" s="353">
        <f>SUM(F23:F25)+SUM(F27:F32)</f>
        <v>0</v>
      </c>
      <c r="G26" s="353">
        <f>SUM(G23:G25)+SUM(G27:G32)</f>
        <v>0</v>
      </c>
      <c r="H26" s="353">
        <f>SUM(H23:H25)</f>
        <v>0</v>
      </c>
    </row>
    <row r="27" spans="1:8" x14ac:dyDescent="0.25">
      <c r="A27" s="49" t="s">
        <v>3299</v>
      </c>
      <c r="B27" s="120" t="s">
        <v>3300</v>
      </c>
      <c r="C27" s="268"/>
      <c r="D27" s="268"/>
      <c r="E27" s="268"/>
      <c r="F27" s="268"/>
      <c r="G27" s="268"/>
      <c r="H27" s="278">
        <f>IF(SUM(C27:G27)="","",SUM(C27:G27))</f>
        <v>0</v>
      </c>
    </row>
    <row r="28" spans="1:8" x14ac:dyDescent="0.25">
      <c r="A28" s="49" t="s">
        <v>3301</v>
      </c>
      <c r="B28" s="120" t="s">
        <v>3300</v>
      </c>
      <c r="C28" s="268"/>
      <c r="D28" s="268"/>
      <c r="E28" s="268"/>
      <c r="F28" s="268"/>
      <c r="G28" s="268"/>
      <c r="H28" s="352">
        <f>IF(SUM(C28:G28)="","",SUM(C28:G28))</f>
        <v>0</v>
      </c>
    </row>
    <row r="29" spans="1:8" x14ac:dyDescent="0.25">
      <c r="A29" s="49" t="s">
        <v>3302</v>
      </c>
      <c r="B29" s="120" t="s">
        <v>3300</v>
      </c>
      <c r="C29" s="268"/>
      <c r="D29" s="268"/>
      <c r="E29" s="268"/>
      <c r="F29" s="268"/>
      <c r="G29" s="268"/>
      <c r="H29" s="352">
        <f>IF(SUM(C29:G29)="","",SUM(C29:G29))</f>
        <v>0</v>
      </c>
    </row>
    <row r="30" spans="1:8" x14ac:dyDescent="0.25">
      <c r="A30" s="49" t="s">
        <v>3303</v>
      </c>
      <c r="B30" s="120" t="s">
        <v>3300</v>
      </c>
      <c r="C30" s="268"/>
      <c r="D30" s="268"/>
      <c r="E30" s="268"/>
      <c r="F30" s="268"/>
      <c r="G30" s="268"/>
      <c r="H30" s="352">
        <f>IF(SUM(C30:G30)="","",SUM(C30:G30))</f>
        <v>0</v>
      </c>
    </row>
    <row r="31" spans="1:8" x14ac:dyDescent="0.25">
      <c r="A31" s="49" t="s">
        <v>3304</v>
      </c>
      <c r="B31" s="120" t="s">
        <v>3300</v>
      </c>
      <c r="C31" s="242"/>
      <c r="D31" s="218"/>
      <c r="E31" s="218"/>
      <c r="F31" s="246"/>
      <c r="G31" s="115"/>
    </row>
    <row r="32" spans="1:8" x14ac:dyDescent="0.25">
      <c r="A32" s="49" t="s">
        <v>3305</v>
      </c>
      <c r="B32" s="120" t="s">
        <v>3300</v>
      </c>
      <c r="C32" s="266"/>
      <c r="D32" s="49"/>
      <c r="E32" s="49"/>
      <c r="F32" s="278"/>
      <c r="G32" s="55"/>
    </row>
    <row r="33" spans="1:7" x14ac:dyDescent="0.25">
      <c r="A33" s="49"/>
      <c r="B33" s="72"/>
      <c r="C33" s="266"/>
      <c r="D33" s="49"/>
      <c r="E33" s="49"/>
      <c r="F33" s="278"/>
      <c r="G33" s="55"/>
    </row>
    <row r="34" spans="1:7" x14ac:dyDescent="0.25">
      <c r="A34" s="49"/>
      <c r="B34" s="72"/>
      <c r="C34" s="266"/>
      <c r="D34" s="49"/>
      <c r="E34" s="49"/>
      <c r="F34" s="278"/>
      <c r="G34" s="55"/>
    </row>
    <row r="35" spans="1:7" x14ac:dyDescent="0.25">
      <c r="A35" s="49"/>
      <c r="B35" s="72"/>
      <c r="C35" s="266"/>
      <c r="D35" s="49"/>
      <c r="F35" s="278"/>
      <c r="G35" s="55"/>
    </row>
    <row r="36" spans="1:7" x14ac:dyDescent="0.25">
      <c r="A36" s="49"/>
      <c r="B36" s="49"/>
      <c r="C36" s="279"/>
      <c r="D36" s="279"/>
      <c r="E36" s="279"/>
      <c r="F36" s="279"/>
      <c r="G36" s="60"/>
    </row>
    <row r="37" spans="1:7" x14ac:dyDescent="0.25">
      <c r="A37" s="49"/>
      <c r="B37" s="49"/>
      <c r="C37" s="279"/>
      <c r="D37" s="279"/>
      <c r="E37" s="279"/>
      <c r="F37" s="279"/>
      <c r="G37" s="60"/>
    </row>
    <row r="38" spans="1:7" x14ac:dyDescent="0.25">
      <c r="A38" s="49"/>
      <c r="B38" s="49"/>
      <c r="C38" s="279"/>
      <c r="D38" s="279"/>
      <c r="E38" s="279"/>
      <c r="F38" s="279"/>
      <c r="G38" s="60"/>
    </row>
    <row r="39" spans="1:7" x14ac:dyDescent="0.25">
      <c r="A39" s="49"/>
      <c r="B39" s="49"/>
      <c r="C39" s="279"/>
      <c r="D39" s="279"/>
      <c r="E39" s="279"/>
      <c r="F39" s="279"/>
      <c r="G39" s="60"/>
    </row>
    <row r="40" spans="1:7" x14ac:dyDescent="0.25">
      <c r="A40" s="49"/>
      <c r="B40" s="49"/>
      <c r="C40" s="279"/>
      <c r="D40" s="279"/>
      <c r="E40" s="279"/>
      <c r="F40" s="279"/>
      <c r="G40" s="60"/>
    </row>
    <row r="41" spans="1:7" x14ac:dyDescent="0.25">
      <c r="A41" s="49"/>
      <c r="B41" s="49"/>
      <c r="C41" s="279"/>
      <c r="D41" s="279"/>
      <c r="E41" s="279"/>
      <c r="F41" s="279"/>
      <c r="G41" s="60"/>
    </row>
    <row r="42" spans="1:7" x14ac:dyDescent="0.25">
      <c r="A42" s="49"/>
      <c r="B42" s="49"/>
      <c r="C42" s="279"/>
      <c r="D42" s="279"/>
      <c r="E42" s="279"/>
      <c r="F42" s="279"/>
      <c r="G42" s="60"/>
    </row>
    <row r="43" spans="1:7" x14ac:dyDescent="0.25">
      <c r="A43" s="49"/>
      <c r="B43" s="49"/>
      <c r="C43" s="279"/>
      <c r="D43" s="279"/>
      <c r="E43" s="279"/>
      <c r="F43" s="279"/>
      <c r="G43" s="60"/>
    </row>
    <row r="44" spans="1:7" x14ac:dyDescent="0.25">
      <c r="A44" s="49"/>
      <c r="B44" s="49"/>
      <c r="C44" s="279"/>
      <c r="D44" s="279"/>
      <c r="E44" s="279"/>
      <c r="F44" s="279"/>
      <c r="G44" s="60"/>
    </row>
    <row r="45" spans="1:7" x14ac:dyDescent="0.25">
      <c r="A45" s="49"/>
      <c r="B45" s="49"/>
      <c r="C45" s="279"/>
      <c r="D45" s="279"/>
      <c r="E45" s="279"/>
      <c r="F45" s="279"/>
      <c r="G45" s="60"/>
    </row>
    <row r="46" spans="1:7" x14ac:dyDescent="0.25">
      <c r="A46" s="49"/>
      <c r="B46" s="49"/>
      <c r="C46" s="279"/>
      <c r="D46" s="279"/>
      <c r="E46" s="279"/>
      <c r="F46" s="279"/>
      <c r="G46" s="60"/>
    </row>
    <row r="47" spans="1:7" x14ac:dyDescent="0.25">
      <c r="A47" s="49"/>
      <c r="B47" s="49"/>
      <c r="C47" s="279"/>
      <c r="D47" s="279"/>
      <c r="E47" s="279"/>
      <c r="F47" s="279"/>
      <c r="G47" s="60"/>
    </row>
    <row r="48" spans="1:7" x14ac:dyDescent="0.25">
      <c r="A48" s="49"/>
      <c r="B48" s="49"/>
      <c r="C48" s="279"/>
      <c r="D48" s="279"/>
      <c r="E48" s="279"/>
      <c r="F48" s="279"/>
      <c r="G48" s="60"/>
    </row>
    <row r="49" spans="1:7" x14ac:dyDescent="0.25">
      <c r="A49" s="49"/>
      <c r="B49" s="49"/>
      <c r="C49" s="279"/>
      <c r="D49" s="279"/>
      <c r="E49" s="279"/>
      <c r="F49" s="279"/>
      <c r="G49" s="60"/>
    </row>
    <row r="50" spans="1:7" x14ac:dyDescent="0.25">
      <c r="A50" s="49"/>
      <c r="B50" s="49"/>
      <c r="C50" s="279"/>
      <c r="D50" s="279"/>
      <c r="E50" s="279"/>
      <c r="F50" s="279"/>
      <c r="G50" s="60"/>
    </row>
    <row r="51" spans="1:7" x14ac:dyDescent="0.25">
      <c r="A51" s="49"/>
      <c r="B51" s="49"/>
      <c r="C51" s="279"/>
      <c r="D51" s="279"/>
      <c r="E51" s="279"/>
      <c r="F51" s="279"/>
      <c r="G51" s="60"/>
    </row>
    <row r="52" spans="1:7" x14ac:dyDescent="0.25">
      <c r="A52" s="49"/>
      <c r="B52" s="49"/>
      <c r="C52" s="279"/>
      <c r="D52" s="279"/>
      <c r="E52" s="279"/>
      <c r="F52" s="279"/>
      <c r="G52" s="60"/>
    </row>
    <row r="53" spans="1:7" x14ac:dyDescent="0.25">
      <c r="A53" s="49"/>
      <c r="B53" s="49"/>
      <c r="C53" s="279"/>
      <c r="D53" s="279"/>
      <c r="E53" s="279"/>
      <c r="F53" s="279"/>
      <c r="G53" s="60"/>
    </row>
    <row r="54" spans="1:7" x14ac:dyDescent="0.25">
      <c r="A54" s="49"/>
      <c r="B54" s="49"/>
      <c r="C54" s="279"/>
      <c r="D54" s="279"/>
      <c r="E54" s="279"/>
      <c r="F54" s="279"/>
      <c r="G54" s="60"/>
    </row>
    <row r="55" spans="1:7" x14ac:dyDescent="0.25">
      <c r="A55" s="49"/>
      <c r="B55" s="49"/>
      <c r="C55" s="279"/>
      <c r="D55" s="279"/>
      <c r="E55" s="279"/>
      <c r="F55" s="279"/>
      <c r="G55" s="60"/>
    </row>
    <row r="56" spans="1:7" x14ac:dyDescent="0.25">
      <c r="A56" s="49"/>
      <c r="B56" s="49"/>
      <c r="C56" s="279"/>
      <c r="D56" s="279"/>
      <c r="E56" s="279"/>
      <c r="F56" s="279"/>
      <c r="G56" s="60"/>
    </row>
    <row r="57" spans="1:7" x14ac:dyDescent="0.25">
      <c r="A57" s="49"/>
      <c r="B57" s="49"/>
      <c r="C57" s="279"/>
      <c r="D57" s="279"/>
      <c r="E57" s="279"/>
      <c r="F57" s="279"/>
      <c r="G57" s="60"/>
    </row>
    <row r="58" spans="1:7" x14ac:dyDescent="0.25">
      <c r="A58" s="49"/>
      <c r="B58" s="49"/>
      <c r="C58" s="279"/>
      <c r="D58" s="279"/>
      <c r="E58" s="279"/>
      <c r="F58" s="279"/>
      <c r="G58" s="60"/>
    </row>
    <row r="59" spans="1:7" x14ac:dyDescent="0.25">
      <c r="A59" s="49"/>
      <c r="B59" s="49"/>
      <c r="C59" s="279"/>
      <c r="D59" s="279"/>
      <c r="E59" s="279"/>
      <c r="F59" s="279"/>
      <c r="G59" s="60"/>
    </row>
    <row r="60" spans="1:7" x14ac:dyDescent="0.25">
      <c r="A60" s="49"/>
      <c r="B60" s="49"/>
      <c r="C60" s="279"/>
      <c r="D60" s="279"/>
      <c r="E60" s="279"/>
      <c r="F60" s="279"/>
      <c r="G60" s="60"/>
    </row>
    <row r="61" spans="1:7" x14ac:dyDescent="0.25">
      <c r="A61" s="49"/>
      <c r="B61" s="49"/>
      <c r="C61" s="279"/>
      <c r="D61" s="279"/>
      <c r="E61" s="279"/>
      <c r="F61" s="279"/>
      <c r="G61" s="60"/>
    </row>
    <row r="62" spans="1:7" x14ac:dyDescent="0.25">
      <c r="A62" s="49"/>
      <c r="B62" s="49"/>
      <c r="C62" s="279"/>
      <c r="D62" s="279"/>
      <c r="E62" s="279"/>
      <c r="F62" s="279"/>
      <c r="G62" s="60"/>
    </row>
    <row r="63" spans="1:7" x14ac:dyDescent="0.25">
      <c r="A63" s="49"/>
      <c r="B63" s="78"/>
      <c r="C63" s="284"/>
      <c r="D63" s="284"/>
      <c r="E63" s="279"/>
      <c r="F63" s="284"/>
      <c r="G63" s="60"/>
    </row>
    <row r="64" spans="1:7" x14ac:dyDescent="0.25">
      <c r="A64" s="49"/>
      <c r="B64" s="49"/>
      <c r="C64" s="279"/>
      <c r="D64" s="279"/>
      <c r="E64" s="279"/>
      <c r="F64" s="279"/>
      <c r="G64" s="60"/>
    </row>
    <row r="65" spans="1:7" x14ac:dyDescent="0.25">
      <c r="A65" s="49"/>
      <c r="B65" s="49"/>
      <c r="C65" s="279"/>
      <c r="D65" s="279"/>
      <c r="E65" s="279"/>
      <c r="F65" s="279"/>
      <c r="G65" s="60"/>
    </row>
    <row r="66" spans="1:7" x14ac:dyDescent="0.25">
      <c r="A66" s="49"/>
      <c r="B66" s="49"/>
      <c r="C66" s="279"/>
      <c r="D66" s="279"/>
      <c r="E66" s="279"/>
      <c r="F66" s="279"/>
      <c r="G66" s="60"/>
    </row>
    <row r="67" spans="1:7" x14ac:dyDescent="0.25">
      <c r="A67" s="49"/>
      <c r="B67" s="78"/>
      <c r="C67" s="284"/>
      <c r="D67" s="284"/>
      <c r="E67" s="279"/>
      <c r="F67" s="284"/>
      <c r="G67" s="60"/>
    </row>
    <row r="68" spans="1:7" x14ac:dyDescent="0.25">
      <c r="A68" s="49"/>
      <c r="B68" s="60"/>
      <c r="C68" s="279"/>
      <c r="D68" s="279"/>
      <c r="E68" s="279"/>
      <c r="F68" s="279"/>
      <c r="G68" s="60"/>
    </row>
    <row r="69" spans="1:7" x14ac:dyDescent="0.25">
      <c r="A69" s="49"/>
      <c r="B69" s="49"/>
      <c r="C69" s="279"/>
      <c r="D69" s="279"/>
      <c r="E69" s="279"/>
      <c r="F69" s="279"/>
      <c r="G69" s="60"/>
    </row>
    <row r="70" spans="1:7" x14ac:dyDescent="0.25">
      <c r="A70" s="49"/>
      <c r="B70" s="60"/>
      <c r="C70" s="279"/>
      <c r="D70" s="279"/>
      <c r="E70" s="279"/>
      <c r="F70" s="279"/>
      <c r="G70" s="60"/>
    </row>
    <row r="71" spans="1:7" x14ac:dyDescent="0.25">
      <c r="A71" s="49"/>
      <c r="B71" s="60"/>
      <c r="C71" s="279"/>
      <c r="D71" s="279"/>
      <c r="E71" s="279"/>
      <c r="F71" s="279"/>
      <c r="G71" s="60"/>
    </row>
    <row r="72" spans="1:7" x14ac:dyDescent="0.25">
      <c r="A72" s="49"/>
      <c r="B72" s="60"/>
      <c r="C72" s="279"/>
      <c r="D72" s="279"/>
      <c r="E72" s="279"/>
      <c r="F72" s="279"/>
      <c r="G72" s="60"/>
    </row>
    <row r="73" spans="1:7" x14ac:dyDescent="0.25">
      <c r="A73" s="49"/>
      <c r="B73" s="60"/>
      <c r="C73" s="279"/>
      <c r="D73" s="279"/>
      <c r="E73" s="279"/>
      <c r="F73" s="279"/>
      <c r="G73" s="60"/>
    </row>
    <row r="74" spans="1:7" x14ac:dyDescent="0.25">
      <c r="A74" s="49"/>
      <c r="B74" s="60"/>
      <c r="C74" s="279"/>
      <c r="D74" s="279"/>
      <c r="E74" s="279"/>
      <c r="F74" s="279"/>
      <c r="G74" s="60"/>
    </row>
    <row r="75" spans="1:7" x14ac:dyDescent="0.25">
      <c r="A75" s="49"/>
      <c r="B75" s="60"/>
      <c r="C75" s="279"/>
      <c r="D75" s="279"/>
      <c r="E75" s="279"/>
      <c r="F75" s="279"/>
      <c r="G75" s="60"/>
    </row>
    <row r="76" spans="1:7" x14ac:dyDescent="0.25">
      <c r="A76" s="49"/>
      <c r="B76" s="60"/>
      <c r="C76" s="279"/>
      <c r="D76" s="279"/>
      <c r="E76" s="279"/>
      <c r="F76" s="279"/>
      <c r="G76" s="60"/>
    </row>
    <row r="77" spans="1:7" x14ac:dyDescent="0.25">
      <c r="A77" s="49"/>
      <c r="B77" s="60"/>
      <c r="C77" s="279"/>
      <c r="D77" s="279"/>
      <c r="E77" s="279"/>
      <c r="F77" s="279"/>
      <c r="G77" s="60"/>
    </row>
    <row r="78" spans="1:7" x14ac:dyDescent="0.25">
      <c r="A78" s="49"/>
      <c r="B78" s="60"/>
      <c r="C78" s="279"/>
      <c r="D78" s="279"/>
      <c r="E78" s="279"/>
      <c r="F78" s="279"/>
      <c r="G78" s="60"/>
    </row>
    <row r="79" spans="1:7" x14ac:dyDescent="0.25">
      <c r="A79" s="49"/>
      <c r="B79" s="72"/>
      <c r="C79" s="279"/>
      <c r="D79" s="279"/>
      <c r="E79" s="279"/>
      <c r="F79" s="279"/>
      <c r="G79" s="60"/>
    </row>
    <row r="80" spans="1:7" x14ac:dyDescent="0.25">
      <c r="A80" s="49"/>
      <c r="B80" s="72"/>
      <c r="C80" s="279"/>
      <c r="D80" s="279"/>
      <c r="E80" s="279"/>
      <c r="F80" s="279"/>
      <c r="G80" s="60"/>
    </row>
    <row r="81" spans="1:7" x14ac:dyDescent="0.25">
      <c r="A81" s="49"/>
      <c r="B81" s="72"/>
      <c r="C81" s="279"/>
      <c r="D81" s="279"/>
      <c r="E81" s="279"/>
      <c r="F81" s="279"/>
      <c r="G81" s="60"/>
    </row>
    <row r="82" spans="1:7" x14ac:dyDescent="0.25">
      <c r="A82" s="49"/>
      <c r="B82" s="72"/>
      <c r="C82" s="279"/>
      <c r="D82" s="279"/>
      <c r="E82" s="279"/>
      <c r="F82" s="279"/>
      <c r="G82" s="60"/>
    </row>
    <row r="83" spans="1:7" x14ac:dyDescent="0.25">
      <c r="A83" s="49"/>
      <c r="B83" s="72"/>
      <c r="C83" s="279"/>
      <c r="D83" s="279"/>
      <c r="E83" s="279"/>
      <c r="F83" s="279"/>
      <c r="G83" s="60"/>
    </row>
    <row r="84" spans="1:7" x14ac:dyDescent="0.25">
      <c r="A84" s="49"/>
      <c r="B84" s="72"/>
      <c r="C84" s="279"/>
      <c r="D84" s="279"/>
      <c r="E84" s="279"/>
      <c r="F84" s="279"/>
      <c r="G84" s="60"/>
    </row>
    <row r="85" spans="1:7" x14ac:dyDescent="0.25">
      <c r="A85" s="49"/>
      <c r="B85" s="72"/>
      <c r="C85" s="279"/>
      <c r="D85" s="279"/>
      <c r="E85" s="279"/>
      <c r="F85" s="279"/>
      <c r="G85" s="60"/>
    </row>
    <row r="86" spans="1:7" x14ac:dyDescent="0.25">
      <c r="A86" s="49"/>
      <c r="B86" s="72"/>
      <c r="C86" s="279"/>
      <c r="D86" s="279"/>
      <c r="E86" s="279"/>
      <c r="F86" s="279"/>
      <c r="G86" s="60"/>
    </row>
    <row r="87" spans="1:7" x14ac:dyDescent="0.25">
      <c r="A87" s="49"/>
      <c r="B87" s="72"/>
      <c r="C87" s="279"/>
      <c r="D87" s="279"/>
      <c r="E87" s="279"/>
      <c r="F87" s="279"/>
      <c r="G87" s="60"/>
    </row>
    <row r="88" spans="1:7" x14ac:dyDescent="0.25">
      <c r="A88" s="49"/>
      <c r="B88" s="72"/>
      <c r="C88" s="279"/>
      <c r="D88" s="279"/>
      <c r="E88" s="279"/>
      <c r="F88" s="279"/>
      <c r="G88" s="60"/>
    </row>
    <row r="89" spans="1:7" x14ac:dyDescent="0.25">
      <c r="A89" s="62"/>
      <c r="B89" s="62"/>
      <c r="C89" s="62"/>
      <c r="D89" s="62"/>
      <c r="E89" s="62"/>
      <c r="F89" s="62"/>
      <c r="G89" s="62"/>
    </row>
    <row r="90" spans="1:7" x14ac:dyDescent="0.25">
      <c r="A90" s="49"/>
      <c r="B90" s="60"/>
      <c r="C90" s="279"/>
      <c r="D90" s="279"/>
      <c r="E90" s="279"/>
      <c r="F90" s="279"/>
      <c r="G90" s="60"/>
    </row>
    <row r="91" spans="1:7" x14ac:dyDescent="0.25">
      <c r="A91" s="49"/>
      <c r="B91" s="60"/>
      <c r="C91" s="279"/>
      <c r="D91" s="279"/>
      <c r="E91" s="279"/>
      <c r="F91" s="279"/>
      <c r="G91" s="60"/>
    </row>
    <row r="92" spans="1:7" x14ac:dyDescent="0.25">
      <c r="A92" s="49"/>
      <c r="B92" s="60"/>
      <c r="C92" s="279"/>
      <c r="D92" s="279"/>
      <c r="E92" s="279"/>
      <c r="F92" s="279"/>
      <c r="G92" s="60"/>
    </row>
    <row r="93" spans="1:7" x14ac:dyDescent="0.25">
      <c r="A93" s="49"/>
      <c r="B93" s="60"/>
      <c r="C93" s="279"/>
      <c r="D93" s="279"/>
      <c r="E93" s="279"/>
      <c r="F93" s="279"/>
      <c r="G93" s="60"/>
    </row>
    <row r="94" spans="1:7" x14ac:dyDescent="0.25">
      <c r="A94" s="49"/>
      <c r="B94" s="60"/>
      <c r="C94" s="279"/>
      <c r="D94" s="279"/>
      <c r="E94" s="279"/>
      <c r="F94" s="279"/>
      <c r="G94" s="60"/>
    </row>
    <row r="95" spans="1:7" x14ac:dyDescent="0.25">
      <c r="A95" s="49"/>
      <c r="B95" s="60"/>
      <c r="C95" s="279"/>
      <c r="D95" s="279"/>
      <c r="E95" s="279"/>
      <c r="F95" s="279"/>
      <c r="G95" s="60"/>
    </row>
    <row r="96" spans="1:7" x14ac:dyDescent="0.25">
      <c r="A96" s="49"/>
      <c r="B96" s="60"/>
      <c r="C96" s="279"/>
      <c r="D96" s="279"/>
      <c r="E96" s="279"/>
      <c r="F96" s="279"/>
      <c r="G96" s="60"/>
    </row>
    <row r="97" spans="1:7" x14ac:dyDescent="0.25">
      <c r="A97" s="49"/>
      <c r="B97" s="60"/>
      <c r="C97" s="279"/>
      <c r="D97" s="279"/>
      <c r="E97" s="279"/>
      <c r="F97" s="279"/>
      <c r="G97" s="60"/>
    </row>
    <row r="98" spans="1:7" x14ac:dyDescent="0.25">
      <c r="A98" s="49"/>
      <c r="B98" s="60"/>
      <c r="C98" s="279"/>
      <c r="D98" s="279"/>
      <c r="E98" s="279"/>
      <c r="F98" s="279"/>
      <c r="G98" s="60"/>
    </row>
    <row r="99" spans="1:7" x14ac:dyDescent="0.25">
      <c r="A99" s="49"/>
      <c r="B99" s="60"/>
      <c r="C99" s="279"/>
      <c r="D99" s="279"/>
      <c r="E99" s="279"/>
      <c r="F99" s="279"/>
      <c r="G99" s="60"/>
    </row>
    <row r="100" spans="1:7" x14ac:dyDescent="0.25">
      <c r="A100" s="49"/>
      <c r="B100" s="60"/>
      <c r="C100" s="279"/>
      <c r="D100" s="279"/>
      <c r="E100" s="279"/>
      <c r="F100" s="279"/>
      <c r="G100" s="60"/>
    </row>
    <row r="101" spans="1:7" x14ac:dyDescent="0.25">
      <c r="A101" s="49"/>
      <c r="B101" s="60"/>
      <c r="C101" s="279"/>
      <c r="D101" s="279"/>
      <c r="E101" s="279"/>
      <c r="F101" s="279"/>
      <c r="G101" s="60"/>
    </row>
    <row r="102" spans="1:7" x14ac:dyDescent="0.25">
      <c r="A102" s="49"/>
      <c r="B102" s="60"/>
      <c r="C102" s="279"/>
      <c r="D102" s="279"/>
      <c r="E102" s="279"/>
      <c r="F102" s="279"/>
      <c r="G102" s="60"/>
    </row>
    <row r="103" spans="1:7" x14ac:dyDescent="0.25">
      <c r="A103" s="49"/>
      <c r="B103" s="60"/>
      <c r="C103" s="279"/>
      <c r="D103" s="279"/>
      <c r="E103" s="279"/>
      <c r="F103" s="279"/>
      <c r="G103" s="60"/>
    </row>
    <row r="104" spans="1:7" x14ac:dyDescent="0.25">
      <c r="A104" s="49"/>
      <c r="B104" s="60"/>
      <c r="C104" s="279"/>
      <c r="D104" s="279"/>
      <c r="E104" s="279"/>
      <c r="F104" s="279"/>
      <c r="G104" s="60"/>
    </row>
    <row r="105" spans="1:7" x14ac:dyDescent="0.25">
      <c r="A105" s="49"/>
      <c r="B105" s="60"/>
      <c r="C105" s="279"/>
      <c r="D105" s="279"/>
      <c r="E105" s="279"/>
      <c r="F105" s="279"/>
      <c r="G105" s="60"/>
    </row>
    <row r="106" spans="1:7" x14ac:dyDescent="0.25">
      <c r="A106" s="49"/>
      <c r="B106" s="60"/>
      <c r="C106" s="279"/>
      <c r="D106" s="279"/>
      <c r="E106" s="279"/>
      <c r="F106" s="279"/>
      <c r="G106" s="60"/>
    </row>
    <row r="107" spans="1:7" x14ac:dyDescent="0.25">
      <c r="A107" s="49"/>
      <c r="B107" s="60"/>
      <c r="C107" s="279"/>
      <c r="D107" s="279"/>
      <c r="E107" s="279"/>
      <c r="F107" s="279"/>
      <c r="G107" s="60"/>
    </row>
    <row r="108" spans="1:7" x14ac:dyDescent="0.25">
      <c r="A108" s="49"/>
      <c r="B108" s="60"/>
      <c r="C108" s="279"/>
      <c r="D108" s="279"/>
      <c r="E108" s="279"/>
      <c r="F108" s="279"/>
      <c r="G108" s="60"/>
    </row>
    <row r="109" spans="1:7" x14ac:dyDescent="0.25">
      <c r="A109" s="49"/>
      <c r="B109" s="60"/>
      <c r="C109" s="279"/>
      <c r="D109" s="279"/>
      <c r="E109" s="279"/>
      <c r="F109" s="279"/>
      <c r="G109" s="60"/>
    </row>
    <row r="110" spans="1:7" x14ac:dyDescent="0.25">
      <c r="A110" s="49"/>
      <c r="B110" s="60"/>
      <c r="C110" s="279"/>
      <c r="D110" s="279"/>
      <c r="E110" s="279"/>
      <c r="F110" s="279"/>
      <c r="G110" s="60"/>
    </row>
    <row r="111" spans="1:7" x14ac:dyDescent="0.25">
      <c r="A111" s="49"/>
      <c r="B111" s="60"/>
      <c r="C111" s="279"/>
      <c r="D111" s="279"/>
      <c r="E111" s="279"/>
      <c r="F111" s="279"/>
      <c r="G111" s="60"/>
    </row>
    <row r="112" spans="1:7" x14ac:dyDescent="0.25">
      <c r="A112" s="49"/>
      <c r="B112" s="60"/>
      <c r="C112" s="279"/>
      <c r="D112" s="279"/>
      <c r="E112" s="279"/>
      <c r="F112" s="279"/>
      <c r="G112" s="60"/>
    </row>
    <row r="113" spans="1:7" x14ac:dyDescent="0.25">
      <c r="A113" s="49"/>
      <c r="B113" s="60"/>
      <c r="C113" s="279"/>
      <c r="D113" s="279"/>
      <c r="E113" s="279"/>
      <c r="F113" s="279"/>
      <c r="G113" s="60"/>
    </row>
    <row r="114" spans="1:7" x14ac:dyDescent="0.25">
      <c r="A114" s="49"/>
      <c r="B114" s="60"/>
      <c r="C114" s="279"/>
      <c r="D114" s="279"/>
      <c r="E114" s="279"/>
      <c r="F114" s="279"/>
      <c r="G114" s="60"/>
    </row>
    <row r="115" spans="1:7" x14ac:dyDescent="0.25">
      <c r="A115" s="49"/>
      <c r="B115" s="60"/>
      <c r="C115" s="279"/>
      <c r="D115" s="279"/>
      <c r="E115" s="279"/>
      <c r="F115" s="279"/>
      <c r="G115" s="60"/>
    </row>
    <row r="116" spans="1:7" x14ac:dyDescent="0.25">
      <c r="A116" s="49"/>
      <c r="B116" s="60"/>
      <c r="C116" s="279"/>
      <c r="D116" s="279"/>
      <c r="E116" s="279"/>
      <c r="F116" s="279"/>
      <c r="G116" s="60"/>
    </row>
    <row r="117" spans="1:7" x14ac:dyDescent="0.25">
      <c r="A117" s="49"/>
      <c r="B117" s="60"/>
      <c r="C117" s="279"/>
      <c r="D117" s="279"/>
      <c r="E117" s="279"/>
      <c r="F117" s="279"/>
      <c r="G117" s="60"/>
    </row>
    <row r="118" spans="1:7" x14ac:dyDescent="0.25">
      <c r="A118" s="49"/>
      <c r="B118" s="60"/>
      <c r="C118" s="279"/>
      <c r="D118" s="279"/>
      <c r="E118" s="279"/>
      <c r="F118" s="279"/>
      <c r="G118" s="60"/>
    </row>
    <row r="119" spans="1:7" x14ac:dyDescent="0.25">
      <c r="A119" s="49"/>
      <c r="B119" s="60"/>
      <c r="C119" s="279"/>
      <c r="D119" s="279"/>
      <c r="E119" s="279"/>
      <c r="F119" s="279"/>
      <c r="G119" s="60"/>
    </row>
    <row r="120" spans="1:7" x14ac:dyDescent="0.25">
      <c r="A120" s="49"/>
      <c r="B120" s="60"/>
      <c r="C120" s="279"/>
      <c r="D120" s="279"/>
      <c r="E120" s="279"/>
      <c r="F120" s="279"/>
      <c r="G120" s="60"/>
    </row>
    <row r="121" spans="1:7" x14ac:dyDescent="0.25">
      <c r="A121" s="49"/>
      <c r="B121" s="60"/>
      <c r="C121" s="279"/>
      <c r="D121" s="279"/>
      <c r="E121" s="279"/>
      <c r="F121" s="279"/>
      <c r="G121" s="60"/>
    </row>
    <row r="122" spans="1:7" x14ac:dyDescent="0.25">
      <c r="A122" s="49"/>
      <c r="B122" s="60"/>
      <c r="C122" s="279"/>
      <c r="D122" s="279"/>
      <c r="E122" s="279"/>
      <c r="F122" s="279"/>
      <c r="G122" s="60"/>
    </row>
    <row r="123" spans="1:7" x14ac:dyDescent="0.25">
      <c r="A123" s="49"/>
      <c r="B123" s="60"/>
      <c r="C123" s="279"/>
      <c r="D123" s="279"/>
      <c r="E123" s="279"/>
      <c r="F123" s="279"/>
      <c r="G123" s="60"/>
    </row>
    <row r="124" spans="1:7" x14ac:dyDescent="0.25">
      <c r="A124" s="49"/>
      <c r="B124" s="60"/>
      <c r="C124" s="279"/>
      <c r="D124" s="279"/>
      <c r="E124" s="279"/>
      <c r="F124" s="279"/>
      <c r="G124" s="60"/>
    </row>
    <row r="125" spans="1:7" x14ac:dyDescent="0.25">
      <c r="A125" s="49"/>
      <c r="B125" s="60"/>
      <c r="C125" s="279"/>
      <c r="D125" s="279"/>
      <c r="E125" s="279"/>
      <c r="F125" s="279"/>
      <c r="G125" s="60"/>
    </row>
    <row r="126" spans="1:7" x14ac:dyDescent="0.25">
      <c r="A126" s="49"/>
      <c r="B126" s="60"/>
      <c r="C126" s="279"/>
      <c r="D126" s="279"/>
      <c r="E126" s="279"/>
      <c r="F126" s="279"/>
      <c r="G126" s="60"/>
    </row>
    <row r="127" spans="1:7" x14ac:dyDescent="0.25">
      <c r="A127" s="49"/>
      <c r="B127" s="60"/>
      <c r="C127" s="279"/>
      <c r="D127" s="279"/>
      <c r="E127" s="279"/>
      <c r="F127" s="279"/>
      <c r="G127" s="60"/>
    </row>
    <row r="128" spans="1:7" x14ac:dyDescent="0.25">
      <c r="A128" s="49"/>
      <c r="B128" s="60"/>
      <c r="C128" s="279"/>
      <c r="D128" s="279"/>
      <c r="E128" s="279"/>
      <c r="F128" s="279"/>
      <c r="G128" s="60"/>
    </row>
    <row r="129" spans="1:7" x14ac:dyDescent="0.25">
      <c r="A129" s="49"/>
      <c r="B129" s="60"/>
      <c r="C129" s="279"/>
      <c r="D129" s="279"/>
      <c r="E129" s="279"/>
      <c r="F129" s="279"/>
      <c r="G129" s="60"/>
    </row>
    <row r="130" spans="1:7" x14ac:dyDescent="0.25">
      <c r="A130" s="49"/>
      <c r="B130" s="60"/>
      <c r="C130" s="279"/>
      <c r="D130" s="279"/>
      <c r="E130" s="279"/>
      <c r="F130" s="279"/>
      <c r="G130" s="60"/>
    </row>
    <row r="131" spans="1:7" x14ac:dyDescent="0.25">
      <c r="A131" s="49"/>
      <c r="B131" s="60"/>
      <c r="C131" s="279"/>
      <c r="D131" s="279"/>
      <c r="E131" s="279"/>
      <c r="F131" s="279"/>
      <c r="G131" s="60"/>
    </row>
    <row r="132" spans="1:7" x14ac:dyDescent="0.25">
      <c r="A132" s="49"/>
      <c r="B132" s="60"/>
      <c r="C132" s="279"/>
      <c r="D132" s="279"/>
      <c r="E132" s="279"/>
      <c r="F132" s="279"/>
      <c r="G132" s="60"/>
    </row>
    <row r="133" spans="1:7" x14ac:dyDescent="0.25">
      <c r="A133" s="49"/>
      <c r="B133" s="60"/>
      <c r="C133" s="279"/>
      <c r="D133" s="279"/>
      <c r="E133" s="279"/>
      <c r="F133" s="279"/>
      <c r="G133" s="60"/>
    </row>
    <row r="134" spans="1:7" x14ac:dyDescent="0.25">
      <c r="A134" s="49"/>
      <c r="B134" s="60"/>
      <c r="C134" s="279"/>
      <c r="D134" s="279"/>
      <c r="E134" s="279"/>
      <c r="F134" s="279"/>
      <c r="G134" s="60"/>
    </row>
    <row r="135" spans="1:7" x14ac:dyDescent="0.25">
      <c r="A135" s="49"/>
      <c r="B135" s="60"/>
      <c r="C135" s="279"/>
      <c r="D135" s="279"/>
      <c r="E135" s="279"/>
      <c r="F135" s="279"/>
      <c r="G135" s="60"/>
    </row>
    <row r="136" spans="1:7" x14ac:dyDescent="0.25">
      <c r="A136" s="49"/>
      <c r="B136" s="60"/>
      <c r="C136" s="279"/>
      <c r="D136" s="279"/>
      <c r="E136" s="279"/>
      <c r="F136" s="279"/>
      <c r="G136" s="60"/>
    </row>
    <row r="137" spans="1:7" x14ac:dyDescent="0.25">
      <c r="A137" s="49"/>
      <c r="B137" s="60"/>
      <c r="C137" s="279"/>
      <c r="D137" s="279"/>
      <c r="E137" s="279"/>
      <c r="F137" s="279"/>
      <c r="G137" s="60"/>
    </row>
    <row r="138" spans="1:7" x14ac:dyDescent="0.25">
      <c r="A138" s="49"/>
      <c r="B138" s="60"/>
      <c r="C138" s="279"/>
      <c r="D138" s="279"/>
      <c r="E138" s="279"/>
      <c r="F138" s="279"/>
      <c r="G138" s="60"/>
    </row>
    <row r="139" spans="1:7" x14ac:dyDescent="0.25">
      <c r="A139" s="49"/>
      <c r="B139" s="60"/>
      <c r="C139" s="279"/>
      <c r="D139" s="279"/>
      <c r="E139" s="279"/>
      <c r="F139" s="279"/>
      <c r="G139" s="60"/>
    </row>
    <row r="140" spans="1:7" x14ac:dyDescent="0.25">
      <c r="A140" s="62"/>
      <c r="B140" s="62"/>
      <c r="C140" s="62"/>
      <c r="D140" s="62"/>
      <c r="E140" s="62"/>
      <c r="F140" s="62"/>
      <c r="G140" s="62"/>
    </row>
    <row r="141" spans="1:7" x14ac:dyDescent="0.25">
      <c r="A141" s="49"/>
      <c r="B141" s="49"/>
      <c r="C141" s="279"/>
      <c r="D141" s="279"/>
      <c r="E141" s="354"/>
      <c r="F141" s="279"/>
      <c r="G141" s="60"/>
    </row>
    <row r="142" spans="1:7" x14ac:dyDescent="0.25">
      <c r="A142" s="49"/>
      <c r="B142" s="49"/>
      <c r="C142" s="279"/>
      <c r="D142" s="279"/>
      <c r="E142" s="354"/>
      <c r="F142" s="279"/>
      <c r="G142" s="60"/>
    </row>
    <row r="143" spans="1:7" x14ac:dyDescent="0.25">
      <c r="A143" s="49"/>
      <c r="B143" s="49"/>
      <c r="C143" s="279"/>
      <c r="D143" s="279"/>
      <c r="E143" s="354"/>
      <c r="F143" s="279"/>
      <c r="G143" s="60"/>
    </row>
    <row r="144" spans="1:7" x14ac:dyDescent="0.25">
      <c r="A144" s="49"/>
      <c r="B144" s="49"/>
      <c r="C144" s="279"/>
      <c r="D144" s="279"/>
      <c r="E144" s="354"/>
      <c r="F144" s="279"/>
      <c r="G144" s="60"/>
    </row>
    <row r="145" spans="1:7" x14ac:dyDescent="0.25">
      <c r="A145" s="49"/>
      <c r="B145" s="49"/>
      <c r="C145" s="279"/>
      <c r="D145" s="279"/>
      <c r="E145" s="354"/>
      <c r="F145" s="279"/>
      <c r="G145" s="60"/>
    </row>
    <row r="146" spans="1:7" x14ac:dyDescent="0.25">
      <c r="A146" s="49"/>
      <c r="B146" s="49"/>
      <c r="C146" s="279"/>
      <c r="D146" s="279"/>
      <c r="E146" s="354"/>
      <c r="F146" s="279"/>
      <c r="G146" s="60"/>
    </row>
    <row r="147" spans="1:7" x14ac:dyDescent="0.25">
      <c r="A147" s="49"/>
      <c r="B147" s="49"/>
      <c r="C147" s="279"/>
      <c r="D147" s="279"/>
      <c r="E147" s="354"/>
      <c r="F147" s="279"/>
      <c r="G147" s="60"/>
    </row>
    <row r="148" spans="1:7" x14ac:dyDescent="0.25">
      <c r="A148" s="49"/>
      <c r="B148" s="49"/>
      <c r="C148" s="279"/>
      <c r="D148" s="279"/>
      <c r="E148" s="354"/>
      <c r="F148" s="279"/>
      <c r="G148" s="60"/>
    </row>
    <row r="149" spans="1:7" x14ac:dyDescent="0.25">
      <c r="A149" s="49"/>
      <c r="B149" s="49"/>
      <c r="C149" s="279"/>
      <c r="D149" s="279"/>
      <c r="E149" s="354"/>
      <c r="F149" s="279"/>
      <c r="G149" s="60"/>
    </row>
    <row r="150" spans="1:7" x14ac:dyDescent="0.25">
      <c r="A150" s="62"/>
      <c r="B150" s="62"/>
      <c r="C150" s="62"/>
      <c r="D150" s="62"/>
      <c r="E150" s="62"/>
      <c r="F150" s="62"/>
      <c r="G150" s="62"/>
    </row>
    <row r="151" spans="1:7" x14ac:dyDescent="0.25">
      <c r="A151" s="49"/>
      <c r="B151" s="49"/>
      <c r="C151" s="279"/>
      <c r="D151" s="279"/>
      <c r="E151" s="354"/>
      <c r="F151" s="279"/>
      <c r="G151" s="60"/>
    </row>
    <row r="152" spans="1:7" x14ac:dyDescent="0.25">
      <c r="A152" s="49"/>
      <c r="B152" s="49"/>
      <c r="C152" s="279"/>
      <c r="D152" s="279"/>
      <c r="E152" s="354"/>
      <c r="F152" s="279"/>
      <c r="G152" s="60"/>
    </row>
    <row r="153" spans="1:7" x14ac:dyDescent="0.25">
      <c r="A153" s="49"/>
      <c r="B153" s="49"/>
      <c r="C153" s="279"/>
      <c r="D153" s="279"/>
      <c r="E153" s="354"/>
      <c r="F153" s="279"/>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79"/>
      <c r="D161" s="279"/>
      <c r="E161" s="354"/>
      <c r="F161" s="279"/>
      <c r="G161" s="60"/>
    </row>
    <row r="162" spans="1:7" x14ac:dyDescent="0.25">
      <c r="A162" s="49"/>
      <c r="B162" s="45"/>
      <c r="C162" s="279"/>
      <c r="D162" s="279"/>
      <c r="E162" s="354"/>
      <c r="F162" s="279"/>
      <c r="G162" s="60"/>
    </row>
    <row r="163" spans="1:7" x14ac:dyDescent="0.25">
      <c r="A163" s="49"/>
      <c r="B163" s="45"/>
      <c r="C163" s="279"/>
      <c r="D163" s="279"/>
      <c r="E163" s="279"/>
      <c r="F163" s="279"/>
      <c r="G163" s="60"/>
    </row>
    <row r="164" spans="1:7" x14ac:dyDescent="0.25">
      <c r="A164" s="49"/>
      <c r="B164" s="45"/>
      <c r="C164" s="279"/>
      <c r="D164" s="279"/>
      <c r="E164" s="279"/>
      <c r="F164" s="279"/>
      <c r="G164" s="60"/>
    </row>
    <row r="165" spans="1:7" x14ac:dyDescent="0.25">
      <c r="A165" s="49"/>
      <c r="B165" s="45"/>
      <c r="C165" s="279"/>
      <c r="D165" s="279"/>
      <c r="E165" s="279"/>
      <c r="F165" s="279"/>
      <c r="G165" s="60"/>
    </row>
    <row r="166" spans="1:7" x14ac:dyDescent="0.25">
      <c r="A166" s="49"/>
      <c r="B166" s="59"/>
      <c r="C166" s="279"/>
      <c r="D166" s="279"/>
      <c r="E166" s="279"/>
      <c r="F166" s="279"/>
      <c r="G166" s="60"/>
    </row>
    <row r="167" spans="1:7" x14ac:dyDescent="0.25">
      <c r="A167" s="49"/>
      <c r="B167" s="59"/>
      <c r="C167" s="279"/>
      <c r="D167" s="279"/>
      <c r="E167" s="279"/>
      <c r="F167" s="279"/>
      <c r="G167" s="60"/>
    </row>
    <row r="168" spans="1:7" x14ac:dyDescent="0.25">
      <c r="A168" s="49"/>
      <c r="B168" s="45"/>
      <c r="C168" s="279"/>
      <c r="D168" s="279"/>
      <c r="E168" s="279"/>
      <c r="F168" s="279"/>
      <c r="G168" s="60"/>
    </row>
    <row r="169" spans="1:7" x14ac:dyDescent="0.25">
      <c r="A169" s="49"/>
      <c r="B169" s="45"/>
      <c r="C169" s="279"/>
      <c r="D169" s="279"/>
      <c r="E169" s="279"/>
      <c r="F169" s="279"/>
      <c r="G169" s="60"/>
    </row>
    <row r="170" spans="1:7" x14ac:dyDescent="0.25">
      <c r="A170" s="62"/>
      <c r="B170" s="62"/>
      <c r="C170" s="62"/>
      <c r="D170" s="62"/>
      <c r="E170" s="62"/>
      <c r="F170" s="62"/>
      <c r="G170" s="62"/>
    </row>
    <row r="171" spans="1:7" x14ac:dyDescent="0.25">
      <c r="A171" s="49"/>
      <c r="B171" s="49"/>
      <c r="C171" s="279"/>
      <c r="D171" s="279"/>
      <c r="E171" s="354"/>
      <c r="F171" s="279"/>
      <c r="G171" s="60"/>
    </row>
    <row r="172" spans="1:7" x14ac:dyDescent="0.25">
      <c r="A172" s="49"/>
      <c r="B172" s="116"/>
      <c r="C172" s="279"/>
      <c r="D172" s="279"/>
      <c r="E172" s="354"/>
      <c r="F172" s="279"/>
      <c r="G172" s="60"/>
    </row>
    <row r="173" spans="1:7" x14ac:dyDescent="0.25">
      <c r="A173" s="49"/>
      <c r="B173" s="116"/>
      <c r="C173" s="279"/>
      <c r="D173" s="279"/>
      <c r="E173" s="354"/>
      <c r="F173" s="279"/>
      <c r="G173" s="60"/>
    </row>
    <row r="174" spans="1:7" x14ac:dyDescent="0.25">
      <c r="A174" s="49"/>
      <c r="B174" s="116"/>
      <c r="C174" s="279"/>
      <c r="D174" s="279"/>
      <c r="E174" s="354"/>
      <c r="F174" s="279"/>
      <c r="G174" s="60"/>
    </row>
    <row r="175" spans="1:7" x14ac:dyDescent="0.25">
      <c r="A175" s="49"/>
      <c r="B175" s="116"/>
      <c r="C175" s="279"/>
      <c r="D175" s="279"/>
      <c r="E175" s="354"/>
      <c r="F175" s="279"/>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0"/>
      <c r="B179" s="104"/>
      <c r="C179" s="103"/>
      <c r="D179" s="103"/>
      <c r="E179" s="103"/>
      <c r="F179" s="103"/>
      <c r="G179" s="103"/>
    </row>
    <row r="180" spans="1:7" x14ac:dyDescent="0.25">
      <c r="A180" s="62"/>
      <c r="B180" s="62"/>
      <c r="C180" s="62"/>
      <c r="D180" s="62"/>
      <c r="E180" s="62"/>
      <c r="F180" s="62"/>
      <c r="G180" s="62"/>
    </row>
    <row r="181" spans="1:7" x14ac:dyDescent="0.25">
      <c r="A181" s="49"/>
      <c r="B181" s="60"/>
      <c r="C181" s="266"/>
      <c r="D181" s="49"/>
      <c r="E181" s="58"/>
      <c r="F181" s="74"/>
      <c r="G181" s="74"/>
    </row>
    <row r="182" spans="1:7" x14ac:dyDescent="0.25">
      <c r="A182" s="58"/>
      <c r="B182" s="79"/>
      <c r="C182" s="58"/>
      <c r="D182" s="58"/>
      <c r="E182" s="58"/>
      <c r="F182" s="74"/>
      <c r="G182" s="74"/>
    </row>
    <row r="183" spans="1:7" x14ac:dyDescent="0.25">
      <c r="A183" s="49"/>
      <c r="B183" s="60"/>
      <c r="C183" s="58"/>
      <c r="D183" s="58"/>
      <c r="E183" s="58"/>
      <c r="F183" s="74"/>
      <c r="G183" s="74"/>
    </row>
    <row r="184" spans="1:7" x14ac:dyDescent="0.25">
      <c r="A184" s="49"/>
      <c r="B184" s="60"/>
      <c r="C184" s="266"/>
      <c r="D184" s="101"/>
      <c r="E184" s="58"/>
      <c r="F184" s="278"/>
      <c r="G184" s="278"/>
    </row>
    <row r="185" spans="1:7" x14ac:dyDescent="0.25">
      <c r="A185" s="49"/>
      <c r="B185" s="60"/>
      <c r="C185" s="266"/>
      <c r="D185" s="101"/>
      <c r="E185" s="58"/>
      <c r="F185" s="278"/>
      <c r="G185" s="278"/>
    </row>
    <row r="186" spans="1:7" x14ac:dyDescent="0.25">
      <c r="A186" s="49"/>
      <c r="B186" s="60"/>
      <c r="C186" s="266"/>
      <c r="D186" s="101"/>
      <c r="E186" s="58"/>
      <c r="F186" s="278"/>
      <c r="G186" s="278"/>
    </row>
    <row r="187" spans="1:7" x14ac:dyDescent="0.25">
      <c r="A187" s="49"/>
      <c r="B187" s="60"/>
      <c r="C187" s="266"/>
      <c r="D187" s="101"/>
      <c r="E187" s="58"/>
      <c r="F187" s="278"/>
      <c r="G187" s="278"/>
    </row>
    <row r="188" spans="1:7" x14ac:dyDescent="0.25">
      <c r="A188" s="49"/>
      <c r="B188" s="60"/>
      <c r="C188" s="266"/>
      <c r="D188" s="101"/>
      <c r="E188" s="58"/>
      <c r="F188" s="278"/>
      <c r="G188" s="278"/>
    </row>
    <row r="189" spans="1:7" x14ac:dyDescent="0.25">
      <c r="A189" s="49"/>
      <c r="B189" s="60"/>
      <c r="C189" s="266"/>
      <c r="D189" s="101"/>
      <c r="E189" s="58"/>
      <c r="F189" s="278"/>
      <c r="G189" s="278"/>
    </row>
    <row r="190" spans="1:7" x14ac:dyDescent="0.25">
      <c r="A190" s="49"/>
      <c r="B190" s="60"/>
      <c r="C190" s="266"/>
      <c r="D190" s="101"/>
      <c r="E190" s="58"/>
      <c r="F190" s="278"/>
      <c r="G190" s="278"/>
    </row>
    <row r="191" spans="1:7" x14ac:dyDescent="0.25">
      <c r="A191" s="49"/>
      <c r="B191" s="60"/>
      <c r="C191" s="266"/>
      <c r="D191" s="101"/>
      <c r="E191" s="58"/>
      <c r="F191" s="278"/>
      <c r="G191" s="278"/>
    </row>
    <row r="192" spans="1:7" x14ac:dyDescent="0.25">
      <c r="A192" s="49"/>
      <c r="B192" s="60"/>
      <c r="C192" s="266"/>
      <c r="D192" s="101"/>
      <c r="E192" s="58"/>
      <c r="F192" s="278"/>
      <c r="G192" s="278"/>
    </row>
    <row r="193" spans="1:7" x14ac:dyDescent="0.25">
      <c r="A193" s="49"/>
      <c r="B193" s="60"/>
      <c r="C193" s="266"/>
      <c r="D193" s="101"/>
      <c r="E193" s="60"/>
      <c r="F193" s="278"/>
      <c r="G193" s="278"/>
    </row>
    <row r="194" spans="1:7" x14ac:dyDescent="0.25">
      <c r="A194" s="49"/>
      <c r="B194" s="60"/>
      <c r="C194" s="266"/>
      <c r="D194" s="101"/>
      <c r="E194" s="60"/>
      <c r="F194" s="278"/>
      <c r="G194" s="278"/>
    </row>
    <row r="195" spans="1:7" x14ac:dyDescent="0.25">
      <c r="A195" s="49"/>
      <c r="B195" s="60"/>
      <c r="C195" s="266"/>
      <c r="D195" s="101"/>
      <c r="E195" s="60"/>
      <c r="F195" s="278"/>
      <c r="G195" s="278"/>
    </row>
    <row r="196" spans="1:7" x14ac:dyDescent="0.25">
      <c r="A196" s="49"/>
      <c r="B196" s="60"/>
      <c r="C196" s="266"/>
      <c r="D196" s="101"/>
      <c r="E196" s="60"/>
      <c r="F196" s="278"/>
      <c r="G196" s="278"/>
    </row>
    <row r="197" spans="1:7" x14ac:dyDescent="0.25">
      <c r="A197" s="49"/>
      <c r="B197" s="60"/>
      <c r="C197" s="266"/>
      <c r="D197" s="101"/>
      <c r="E197" s="60"/>
      <c r="F197" s="278"/>
      <c r="G197" s="278"/>
    </row>
    <row r="198" spans="1:7" x14ac:dyDescent="0.25">
      <c r="A198" s="49"/>
      <c r="B198" s="60"/>
      <c r="C198" s="266"/>
      <c r="D198" s="101"/>
      <c r="E198" s="60"/>
      <c r="F198" s="278"/>
      <c r="G198" s="278"/>
    </row>
    <row r="199" spans="1:7" x14ac:dyDescent="0.25">
      <c r="A199" s="49"/>
      <c r="B199" s="60"/>
      <c r="C199" s="266"/>
      <c r="D199" s="101"/>
      <c r="E199" s="49"/>
      <c r="F199" s="278"/>
      <c r="G199" s="278"/>
    </row>
    <row r="200" spans="1:7" x14ac:dyDescent="0.25">
      <c r="A200" s="49"/>
      <c r="B200" s="60"/>
      <c r="C200" s="266"/>
      <c r="D200" s="101"/>
      <c r="E200" s="117"/>
      <c r="F200" s="278"/>
      <c r="G200" s="278"/>
    </row>
    <row r="201" spans="1:7" x14ac:dyDescent="0.25">
      <c r="A201" s="49"/>
      <c r="B201" s="60"/>
      <c r="C201" s="266"/>
      <c r="D201" s="101"/>
      <c r="E201" s="117"/>
      <c r="F201" s="278"/>
      <c r="G201" s="278"/>
    </row>
    <row r="202" spans="1:7" x14ac:dyDescent="0.25">
      <c r="A202" s="49"/>
      <c r="B202" s="60"/>
      <c r="C202" s="266"/>
      <c r="D202" s="101"/>
      <c r="E202" s="117"/>
      <c r="F202" s="278"/>
      <c r="G202" s="278"/>
    </row>
    <row r="203" spans="1:7" x14ac:dyDescent="0.25">
      <c r="A203" s="49"/>
      <c r="B203" s="60"/>
      <c r="C203" s="266"/>
      <c r="D203" s="101"/>
      <c r="E203" s="117"/>
      <c r="F203" s="278"/>
      <c r="G203" s="278"/>
    </row>
    <row r="204" spans="1:7" x14ac:dyDescent="0.25">
      <c r="A204" s="49"/>
      <c r="B204" s="60"/>
      <c r="C204" s="266"/>
      <c r="D204" s="101"/>
      <c r="E204" s="117"/>
      <c r="F204" s="278"/>
      <c r="G204" s="278"/>
    </row>
    <row r="205" spans="1:7" x14ac:dyDescent="0.25">
      <c r="A205" s="49"/>
      <c r="B205" s="60"/>
      <c r="C205" s="266"/>
      <c r="D205" s="101"/>
      <c r="E205" s="117"/>
      <c r="F205" s="278"/>
      <c r="G205" s="278"/>
    </row>
    <row r="206" spans="1:7" x14ac:dyDescent="0.25">
      <c r="A206" s="49"/>
      <c r="B206" s="60"/>
      <c r="C206" s="266"/>
      <c r="D206" s="101"/>
      <c r="E206" s="117"/>
      <c r="F206" s="278"/>
      <c r="G206" s="278"/>
    </row>
    <row r="207" spans="1:7" x14ac:dyDescent="0.25">
      <c r="A207" s="49"/>
      <c r="B207" s="60"/>
      <c r="C207" s="266"/>
      <c r="D207" s="101"/>
      <c r="E207" s="117"/>
      <c r="F207" s="278"/>
      <c r="G207" s="278"/>
    </row>
    <row r="208" spans="1:7" x14ac:dyDescent="0.25">
      <c r="A208" s="49"/>
      <c r="B208" s="70"/>
      <c r="C208" s="280"/>
      <c r="D208" s="68"/>
      <c r="E208" s="117"/>
      <c r="F208" s="281"/>
      <c r="G208" s="281"/>
    </row>
    <row r="209" spans="1:7" x14ac:dyDescent="0.25">
      <c r="A209" s="62"/>
      <c r="B209" s="62"/>
      <c r="C209" s="62"/>
      <c r="D209" s="62"/>
      <c r="E209" s="62"/>
      <c r="F209" s="62"/>
      <c r="G209" s="62"/>
    </row>
    <row r="210" spans="1:7" x14ac:dyDescent="0.25">
      <c r="A210" s="49"/>
      <c r="B210" s="49"/>
      <c r="C210" s="279"/>
      <c r="D210" s="49"/>
      <c r="E210" s="49"/>
      <c r="F210" s="353"/>
      <c r="G210" s="353"/>
    </row>
    <row r="211" spans="1:7" x14ac:dyDescent="0.25">
      <c r="A211" s="49"/>
      <c r="B211" s="49"/>
      <c r="C211" s="49"/>
      <c r="D211" s="49"/>
      <c r="E211" s="49"/>
      <c r="F211" s="353"/>
      <c r="G211" s="353"/>
    </row>
    <row r="212" spans="1:7" x14ac:dyDescent="0.25">
      <c r="A212" s="49"/>
      <c r="B212" s="60"/>
      <c r="C212" s="49"/>
      <c r="D212" s="49"/>
      <c r="E212" s="49"/>
      <c r="F212" s="353"/>
      <c r="G212" s="353"/>
    </row>
    <row r="213" spans="1:7" x14ac:dyDescent="0.25">
      <c r="A213" s="49"/>
      <c r="B213" s="49"/>
      <c r="C213" s="266"/>
      <c r="D213" s="101"/>
      <c r="E213" s="49"/>
      <c r="F213" s="278"/>
      <c r="G213" s="278"/>
    </row>
    <row r="214" spans="1:7" x14ac:dyDescent="0.25">
      <c r="A214" s="49"/>
      <c r="B214" s="49"/>
      <c r="C214" s="266"/>
      <c r="D214" s="101"/>
      <c r="E214" s="49"/>
      <c r="F214" s="278"/>
      <c r="G214" s="278"/>
    </row>
    <row r="215" spans="1:7" x14ac:dyDescent="0.25">
      <c r="A215" s="49"/>
      <c r="B215" s="49"/>
      <c r="C215" s="266"/>
      <c r="D215" s="101"/>
      <c r="E215" s="49"/>
      <c r="F215" s="278"/>
      <c r="G215" s="278"/>
    </row>
    <row r="216" spans="1:7" x14ac:dyDescent="0.25">
      <c r="A216" s="49"/>
      <c r="B216" s="49"/>
      <c r="C216" s="266"/>
      <c r="D216" s="101"/>
      <c r="E216" s="49"/>
      <c r="F216" s="278"/>
      <c r="G216" s="278"/>
    </row>
    <row r="217" spans="1:7" x14ac:dyDescent="0.25">
      <c r="A217" s="49"/>
      <c r="B217" s="49"/>
      <c r="C217" s="266"/>
      <c r="D217" s="101"/>
      <c r="E217" s="49"/>
      <c r="F217" s="278"/>
      <c r="G217" s="278"/>
    </row>
    <row r="218" spans="1:7" x14ac:dyDescent="0.25">
      <c r="A218" s="49"/>
      <c r="B218" s="49"/>
      <c r="C218" s="266"/>
      <c r="D218" s="101"/>
      <c r="E218" s="49"/>
      <c r="F218" s="278"/>
      <c r="G218" s="278"/>
    </row>
    <row r="219" spans="1:7" x14ac:dyDescent="0.25">
      <c r="A219" s="49"/>
      <c r="B219" s="49"/>
      <c r="C219" s="266"/>
      <c r="D219" s="101"/>
      <c r="E219" s="49"/>
      <c r="F219" s="278"/>
      <c r="G219" s="278"/>
    </row>
    <row r="220" spans="1:7" x14ac:dyDescent="0.25">
      <c r="A220" s="49"/>
      <c r="B220" s="49"/>
      <c r="C220" s="266"/>
      <c r="D220" s="101"/>
      <c r="E220" s="49"/>
      <c r="F220" s="278"/>
      <c r="G220" s="278"/>
    </row>
    <row r="221" spans="1:7" x14ac:dyDescent="0.25">
      <c r="A221" s="49"/>
      <c r="B221" s="70"/>
      <c r="C221" s="266"/>
      <c r="D221" s="101"/>
      <c r="E221" s="49"/>
      <c r="F221" s="278"/>
      <c r="G221" s="278"/>
    </row>
    <row r="222" spans="1:7" x14ac:dyDescent="0.25">
      <c r="A222" s="49"/>
      <c r="B222" s="72"/>
      <c r="C222" s="266"/>
      <c r="D222" s="101"/>
      <c r="E222" s="49"/>
      <c r="F222" s="278"/>
      <c r="G222" s="278"/>
    </row>
    <row r="223" spans="1:7" x14ac:dyDescent="0.25">
      <c r="A223" s="49"/>
      <c r="B223" s="72"/>
      <c r="C223" s="266"/>
      <c r="D223" s="101"/>
      <c r="E223" s="49"/>
      <c r="F223" s="278"/>
      <c r="G223" s="278"/>
    </row>
    <row r="224" spans="1:7" x14ac:dyDescent="0.25">
      <c r="A224" s="49"/>
      <c r="B224" s="72"/>
      <c r="C224" s="266"/>
      <c r="D224" s="101"/>
      <c r="E224" s="49"/>
      <c r="F224" s="278"/>
      <c r="G224" s="278"/>
    </row>
    <row r="225" spans="1:7" x14ac:dyDescent="0.25">
      <c r="A225" s="49"/>
      <c r="B225" s="72"/>
      <c r="C225" s="266"/>
      <c r="D225" s="101"/>
      <c r="E225" s="49"/>
      <c r="F225" s="278"/>
      <c r="G225" s="278"/>
    </row>
    <row r="226" spans="1:7" x14ac:dyDescent="0.25">
      <c r="A226" s="49"/>
      <c r="B226" s="72"/>
      <c r="C226" s="266"/>
      <c r="D226" s="101"/>
      <c r="E226" s="49"/>
      <c r="F226" s="278"/>
      <c r="G226" s="278"/>
    </row>
    <row r="227" spans="1:7" x14ac:dyDescent="0.25">
      <c r="A227" s="49"/>
      <c r="B227" s="72"/>
      <c r="C227" s="266"/>
      <c r="D227" s="101"/>
      <c r="E227" s="49"/>
      <c r="F227" s="278"/>
      <c r="G227" s="278"/>
    </row>
    <row r="228" spans="1:7" x14ac:dyDescent="0.25">
      <c r="A228" s="49"/>
      <c r="B228" s="72"/>
      <c r="C228" s="49"/>
      <c r="D228" s="49"/>
      <c r="E228" s="49"/>
      <c r="F228" s="278"/>
      <c r="G228" s="278"/>
    </row>
    <row r="229" spans="1:7" x14ac:dyDescent="0.25">
      <c r="A229" s="49"/>
      <c r="B229" s="72"/>
      <c r="C229" s="49"/>
      <c r="D229" s="49"/>
      <c r="E229" s="49"/>
      <c r="F229" s="278"/>
      <c r="G229" s="278"/>
    </row>
    <row r="230" spans="1:7" x14ac:dyDescent="0.25">
      <c r="A230" s="49"/>
      <c r="B230" s="72"/>
      <c r="C230" s="49"/>
      <c r="D230" s="49"/>
      <c r="E230" s="49"/>
      <c r="F230" s="278"/>
      <c r="G230" s="278"/>
    </row>
    <row r="231" spans="1:7" x14ac:dyDescent="0.25">
      <c r="A231" s="62"/>
      <c r="B231" s="62"/>
      <c r="C231" s="62"/>
      <c r="D231" s="62"/>
      <c r="E231" s="62"/>
      <c r="F231" s="62"/>
      <c r="G231" s="62"/>
    </row>
    <row r="232" spans="1:7" x14ac:dyDescent="0.25">
      <c r="A232" s="49"/>
      <c r="B232" s="49"/>
      <c r="C232" s="279"/>
      <c r="D232" s="49"/>
      <c r="E232" s="49"/>
      <c r="F232" s="353"/>
      <c r="G232" s="353"/>
    </row>
    <row r="233" spans="1:7" x14ac:dyDescent="0.25">
      <c r="A233" s="49"/>
      <c r="B233" s="49"/>
      <c r="C233" s="49"/>
      <c r="D233" s="49"/>
      <c r="E233" s="49"/>
      <c r="F233" s="353"/>
      <c r="G233" s="353"/>
    </row>
    <row r="234" spans="1:7" x14ac:dyDescent="0.25">
      <c r="A234" s="49"/>
      <c r="B234" s="60"/>
      <c r="C234" s="49"/>
      <c r="D234" s="49"/>
      <c r="E234" s="49"/>
      <c r="F234" s="353"/>
      <c r="G234" s="353"/>
    </row>
    <row r="235" spans="1:7" x14ac:dyDescent="0.25">
      <c r="A235" s="49"/>
      <c r="B235" s="49"/>
      <c r="C235" s="266"/>
      <c r="D235" s="101"/>
      <c r="E235" s="49"/>
      <c r="F235" s="278"/>
      <c r="G235" s="278"/>
    </row>
    <row r="236" spans="1:7" x14ac:dyDescent="0.25">
      <c r="A236" s="49"/>
      <c r="B236" s="49"/>
      <c r="C236" s="266"/>
      <c r="D236" s="101"/>
      <c r="E236" s="49"/>
      <c r="F236" s="278"/>
      <c r="G236" s="278"/>
    </row>
    <row r="237" spans="1:7" x14ac:dyDescent="0.25">
      <c r="A237" s="49"/>
      <c r="B237" s="49"/>
      <c r="C237" s="266"/>
      <c r="D237" s="101"/>
      <c r="E237" s="49"/>
      <c r="F237" s="278"/>
      <c r="G237" s="278"/>
    </row>
    <row r="238" spans="1:7" x14ac:dyDescent="0.25">
      <c r="A238" s="49"/>
      <c r="B238" s="49"/>
      <c r="C238" s="266"/>
      <c r="D238" s="101"/>
      <c r="E238" s="49"/>
      <c r="F238" s="278"/>
      <c r="G238" s="278"/>
    </row>
    <row r="239" spans="1:7" x14ac:dyDescent="0.25">
      <c r="A239" s="49"/>
      <c r="B239" s="49"/>
      <c r="C239" s="266"/>
      <c r="D239" s="101"/>
      <c r="E239" s="49"/>
      <c r="F239" s="278"/>
      <c r="G239" s="278"/>
    </row>
    <row r="240" spans="1:7" x14ac:dyDescent="0.25">
      <c r="A240" s="49"/>
      <c r="B240" s="49"/>
      <c r="C240" s="266"/>
      <c r="D240" s="101"/>
      <c r="E240" s="49"/>
      <c r="F240" s="278"/>
      <c r="G240" s="278"/>
    </row>
    <row r="241" spans="1:7" x14ac:dyDescent="0.25">
      <c r="A241" s="49"/>
      <c r="B241" s="49"/>
      <c r="C241" s="266"/>
      <c r="D241" s="101"/>
      <c r="E241" s="49"/>
      <c r="F241" s="278"/>
      <c r="G241" s="278"/>
    </row>
    <row r="242" spans="1:7" x14ac:dyDescent="0.25">
      <c r="A242" s="49"/>
      <c r="B242" s="49"/>
      <c r="C242" s="266"/>
      <c r="D242" s="101"/>
      <c r="E242" s="49"/>
      <c r="F242" s="278"/>
      <c r="G242" s="278"/>
    </row>
    <row r="243" spans="1:7" x14ac:dyDescent="0.25">
      <c r="A243" s="49"/>
      <c r="B243" s="70"/>
      <c r="C243" s="266"/>
      <c r="D243" s="101"/>
      <c r="E243" s="49"/>
      <c r="F243" s="278"/>
      <c r="G243" s="278"/>
    </row>
    <row r="244" spans="1:7" x14ac:dyDescent="0.25">
      <c r="A244" s="49"/>
      <c r="B244" s="72"/>
      <c r="C244" s="266"/>
      <c r="D244" s="101"/>
      <c r="E244" s="49"/>
      <c r="F244" s="278"/>
      <c r="G244" s="278"/>
    </row>
    <row r="245" spans="1:7" x14ac:dyDescent="0.25">
      <c r="A245" s="49"/>
      <c r="B245" s="72"/>
      <c r="C245" s="266"/>
      <c r="D245" s="101"/>
      <c r="E245" s="49"/>
      <c r="F245" s="278"/>
      <c r="G245" s="278"/>
    </row>
    <row r="246" spans="1:7" x14ac:dyDescent="0.25">
      <c r="A246" s="49"/>
      <c r="B246" s="72"/>
      <c r="C246" s="266"/>
      <c r="D246" s="101"/>
      <c r="E246" s="49"/>
      <c r="F246" s="278"/>
      <c r="G246" s="278"/>
    </row>
    <row r="247" spans="1:7" x14ac:dyDescent="0.25">
      <c r="A247" s="49"/>
      <c r="B247" s="72"/>
      <c r="C247" s="266"/>
      <c r="D247" s="101"/>
      <c r="E247" s="49"/>
      <c r="F247" s="278"/>
      <c r="G247" s="278"/>
    </row>
    <row r="248" spans="1:7" x14ac:dyDescent="0.25">
      <c r="A248" s="49"/>
      <c r="B248" s="72"/>
      <c r="C248" s="266"/>
      <c r="D248" s="101"/>
      <c r="E248" s="49"/>
      <c r="F248" s="278"/>
      <c r="G248" s="278"/>
    </row>
    <row r="249" spans="1:7" x14ac:dyDescent="0.25">
      <c r="A249" s="49"/>
      <c r="B249" s="72"/>
      <c r="C249" s="266"/>
      <c r="D249" s="101"/>
      <c r="E249" s="49"/>
      <c r="F249" s="278"/>
      <c r="G249" s="278"/>
    </row>
    <row r="250" spans="1:7" x14ac:dyDescent="0.25">
      <c r="A250" s="49"/>
      <c r="B250" s="72"/>
      <c r="C250" s="49"/>
      <c r="D250" s="49"/>
      <c r="E250" s="49"/>
      <c r="F250" s="69"/>
      <c r="G250" s="69"/>
    </row>
    <row r="251" spans="1:7" x14ac:dyDescent="0.25">
      <c r="A251" s="49"/>
      <c r="B251" s="72"/>
      <c r="C251" s="49"/>
      <c r="D251" s="49"/>
      <c r="E251" s="49"/>
      <c r="F251" s="69"/>
      <c r="G251" s="69"/>
    </row>
    <row r="252" spans="1:7" x14ac:dyDescent="0.25">
      <c r="A252" s="49"/>
      <c r="B252" s="72"/>
      <c r="C252" s="49"/>
      <c r="D252" s="49"/>
      <c r="E252" s="49"/>
      <c r="F252" s="69"/>
      <c r="G252" s="69"/>
    </row>
    <row r="253" spans="1:7" x14ac:dyDescent="0.25">
      <c r="A253" s="62"/>
      <c r="B253" s="62"/>
      <c r="C253" s="62"/>
      <c r="D253" s="62"/>
      <c r="E253" s="62"/>
      <c r="F253" s="62"/>
      <c r="G253" s="62"/>
    </row>
    <row r="254" spans="1:7" x14ac:dyDescent="0.25">
      <c r="A254" s="49"/>
      <c r="B254" s="49"/>
      <c r="C254" s="279"/>
      <c r="D254" s="49"/>
      <c r="E254" s="117"/>
      <c r="F254" s="117"/>
      <c r="G254" s="117"/>
    </row>
    <row r="255" spans="1:7" x14ac:dyDescent="0.25">
      <c r="A255" s="49"/>
      <c r="B255" s="49"/>
      <c r="C255" s="279"/>
      <c r="D255" s="49"/>
      <c r="E255" s="117"/>
      <c r="F255" s="117"/>
      <c r="G255" s="47"/>
    </row>
    <row r="256" spans="1:7" x14ac:dyDescent="0.25">
      <c r="A256" s="49"/>
      <c r="B256" s="49"/>
      <c r="C256" s="279"/>
      <c r="D256" s="49"/>
      <c r="E256" s="117"/>
      <c r="F256" s="117"/>
      <c r="G256" s="47"/>
    </row>
    <row r="257" spans="1:7" x14ac:dyDescent="0.25">
      <c r="A257" s="49"/>
      <c r="B257" s="60"/>
      <c r="C257" s="279"/>
      <c r="D257" s="58"/>
      <c r="E257" s="58"/>
      <c r="F257" s="74"/>
      <c r="G257" s="74"/>
    </row>
    <row r="258" spans="1:7" x14ac:dyDescent="0.25">
      <c r="A258" s="49"/>
      <c r="B258" s="49"/>
      <c r="C258" s="279"/>
      <c r="D258" s="49"/>
      <c r="E258" s="117"/>
      <c r="F258" s="117"/>
      <c r="G258" s="47"/>
    </row>
    <row r="259" spans="1:7" x14ac:dyDescent="0.25">
      <c r="A259" s="49"/>
      <c r="B259" s="72"/>
      <c r="C259" s="279"/>
      <c r="D259" s="49"/>
      <c r="E259" s="117"/>
      <c r="F259" s="117"/>
      <c r="G259" s="47"/>
    </row>
    <row r="260" spans="1:7" x14ac:dyDescent="0.25">
      <c r="A260" s="49"/>
      <c r="B260" s="72"/>
      <c r="C260" s="355"/>
      <c r="D260" s="49"/>
      <c r="E260" s="117"/>
      <c r="F260" s="117"/>
      <c r="G260" s="47"/>
    </row>
    <row r="261" spans="1:7" x14ac:dyDescent="0.25">
      <c r="A261" s="49"/>
      <c r="B261" s="72"/>
      <c r="C261" s="279"/>
      <c r="D261" s="49"/>
      <c r="E261" s="117"/>
      <c r="F261" s="117"/>
      <c r="G261" s="47"/>
    </row>
    <row r="262" spans="1:7" x14ac:dyDescent="0.25">
      <c r="A262" s="49"/>
      <c r="B262" s="72"/>
      <c r="C262" s="279"/>
      <c r="D262" s="49"/>
      <c r="E262" s="117"/>
      <c r="F262" s="117"/>
      <c r="G262" s="47"/>
    </row>
    <row r="263" spans="1:7" x14ac:dyDescent="0.25">
      <c r="A263" s="49"/>
      <c r="B263" s="72"/>
      <c r="C263" s="279"/>
      <c r="D263" s="49"/>
      <c r="E263" s="117"/>
      <c r="F263" s="117"/>
      <c r="G263" s="47"/>
    </row>
    <row r="264" spans="1:7" x14ac:dyDescent="0.25">
      <c r="A264" s="49"/>
      <c r="B264" s="72"/>
      <c r="C264" s="279"/>
      <c r="D264" s="49"/>
      <c r="E264" s="117"/>
      <c r="F264" s="117"/>
      <c r="G264" s="47"/>
    </row>
    <row r="265" spans="1:7" x14ac:dyDescent="0.25">
      <c r="A265" s="49"/>
      <c r="B265" s="72"/>
      <c r="C265" s="279"/>
      <c r="D265" s="49"/>
      <c r="E265" s="117"/>
      <c r="F265" s="117"/>
      <c r="G265" s="47"/>
    </row>
    <row r="266" spans="1:7" x14ac:dyDescent="0.25">
      <c r="A266" s="49"/>
      <c r="B266" s="72"/>
      <c r="C266" s="279"/>
      <c r="D266" s="49"/>
      <c r="E266" s="117"/>
      <c r="F266" s="117"/>
      <c r="G266" s="47"/>
    </row>
    <row r="267" spans="1:7" x14ac:dyDescent="0.25">
      <c r="A267" s="49"/>
      <c r="B267" s="72"/>
      <c r="C267" s="279"/>
      <c r="D267" s="49"/>
      <c r="E267" s="117"/>
      <c r="F267" s="117"/>
      <c r="G267" s="47"/>
    </row>
    <row r="268" spans="1:7" x14ac:dyDescent="0.25">
      <c r="A268" s="49"/>
      <c r="B268" s="72"/>
      <c r="C268" s="279"/>
      <c r="D268" s="49"/>
      <c r="E268" s="117"/>
      <c r="F268" s="117"/>
      <c r="G268" s="47"/>
    </row>
    <row r="269" spans="1:7" x14ac:dyDescent="0.25">
      <c r="A269" s="49"/>
      <c r="B269" s="72"/>
      <c r="C269" s="279"/>
      <c r="D269" s="49"/>
      <c r="E269" s="117"/>
      <c r="F269" s="117"/>
      <c r="G269" s="47"/>
    </row>
    <row r="270" spans="1:7" x14ac:dyDescent="0.25">
      <c r="A270" s="62"/>
      <c r="B270" s="62"/>
      <c r="C270" s="62"/>
      <c r="D270" s="62"/>
      <c r="E270" s="62"/>
      <c r="F270" s="62"/>
      <c r="G270" s="62"/>
    </row>
    <row r="271" spans="1:7" x14ac:dyDescent="0.25">
      <c r="A271" s="49"/>
      <c r="B271" s="49"/>
      <c r="C271" s="279"/>
      <c r="D271" s="49"/>
      <c r="E271" s="47"/>
      <c r="F271" s="47"/>
      <c r="G271" s="47"/>
    </row>
    <row r="272" spans="1:7" x14ac:dyDescent="0.25">
      <c r="A272" s="49"/>
      <c r="B272" s="49"/>
      <c r="C272" s="279"/>
      <c r="D272" s="49"/>
      <c r="E272" s="47"/>
      <c r="F272" s="47"/>
      <c r="G272" s="47"/>
    </row>
    <row r="273" spans="1:7" x14ac:dyDescent="0.25">
      <c r="A273" s="49"/>
      <c r="B273" s="49"/>
      <c r="C273" s="279"/>
      <c r="D273" s="49"/>
      <c r="E273" s="47"/>
      <c r="F273" s="47"/>
      <c r="G273" s="47"/>
    </row>
    <row r="274" spans="1:7" x14ac:dyDescent="0.25">
      <c r="A274" s="49"/>
      <c r="B274" s="49"/>
      <c r="C274" s="279"/>
      <c r="D274" s="49"/>
      <c r="E274" s="47"/>
      <c r="F274" s="47"/>
      <c r="G274" s="47"/>
    </row>
    <row r="275" spans="1:7" x14ac:dyDescent="0.25">
      <c r="A275" s="49"/>
      <c r="B275" s="49"/>
      <c r="C275" s="279"/>
      <c r="D275" s="49"/>
      <c r="E275" s="47"/>
      <c r="F275" s="47"/>
      <c r="G275" s="47"/>
    </row>
    <row r="276" spans="1:7" x14ac:dyDescent="0.25">
      <c r="A276" s="49"/>
      <c r="B276" s="49"/>
      <c r="C276" s="279"/>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5"/>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5"/>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79"/>
      <c r="D330" s="49"/>
      <c r="E330" s="47"/>
      <c r="F330" s="47"/>
      <c r="G330" s="47"/>
    </row>
    <row r="331" spans="1:7" x14ac:dyDescent="0.25">
      <c r="A331" s="49"/>
      <c r="B331" s="49"/>
      <c r="C331" s="279"/>
      <c r="D331" s="49"/>
      <c r="E331" s="47"/>
      <c r="F331" s="47"/>
      <c r="G331" s="47"/>
    </row>
    <row r="332" spans="1:7" x14ac:dyDescent="0.25">
      <c r="A332" s="49"/>
      <c r="B332" s="49"/>
      <c r="C332" s="279"/>
      <c r="D332" s="49"/>
      <c r="E332" s="47"/>
      <c r="F332" s="47"/>
      <c r="G332" s="47"/>
    </row>
    <row r="333" spans="1:7" x14ac:dyDescent="0.25">
      <c r="A333" s="49"/>
      <c r="B333" s="49"/>
      <c r="C333" s="279"/>
      <c r="D333" s="49"/>
      <c r="E333" s="47"/>
      <c r="F333" s="47"/>
      <c r="G333" s="47"/>
    </row>
    <row r="334" spans="1:7" x14ac:dyDescent="0.25">
      <c r="A334" s="49"/>
      <c r="B334" s="49"/>
      <c r="C334" s="279"/>
      <c r="D334" s="49"/>
      <c r="E334" s="47"/>
      <c r="F334" s="47"/>
      <c r="G334" s="47"/>
    </row>
    <row r="335" spans="1:7" x14ac:dyDescent="0.25">
      <c r="A335" s="49"/>
      <c r="B335" s="49"/>
      <c r="C335" s="279"/>
      <c r="D335" s="49"/>
      <c r="E335" s="47"/>
      <c r="F335" s="47"/>
      <c r="G335" s="47"/>
    </row>
    <row r="336" spans="1:7" x14ac:dyDescent="0.25">
      <c r="A336" s="49"/>
      <c r="B336" s="49"/>
      <c r="C336" s="279"/>
      <c r="D336" s="49"/>
      <c r="E336" s="47"/>
      <c r="F336" s="47"/>
      <c r="G336" s="47"/>
    </row>
    <row r="337" spans="1:7" x14ac:dyDescent="0.25">
      <c r="A337" s="49"/>
      <c r="B337" s="49"/>
      <c r="C337" s="279"/>
      <c r="D337" s="49"/>
      <c r="E337" s="47"/>
      <c r="F337" s="47"/>
      <c r="G337" s="47"/>
    </row>
    <row r="338" spans="1:7" x14ac:dyDescent="0.25">
      <c r="A338" s="49"/>
      <c r="B338" s="49"/>
      <c r="C338" s="279"/>
      <c r="D338" s="49"/>
      <c r="E338" s="47"/>
      <c r="F338" s="47"/>
      <c r="G338" s="47"/>
    </row>
    <row r="339" spans="1:7" x14ac:dyDescent="0.25">
      <c r="A339" s="49"/>
      <c r="B339" s="49"/>
      <c r="C339" s="279"/>
      <c r="D339" s="49"/>
      <c r="E339" s="47"/>
      <c r="F339" s="47"/>
      <c r="G339" s="47"/>
    </row>
    <row r="340" spans="1:7" x14ac:dyDescent="0.25">
      <c r="A340" s="49"/>
      <c r="B340" s="49"/>
      <c r="C340" s="279"/>
      <c r="D340" s="49"/>
      <c r="E340" s="47"/>
      <c r="F340" s="47"/>
      <c r="G340" s="47"/>
    </row>
    <row r="341" spans="1:7" x14ac:dyDescent="0.25">
      <c r="A341" s="49"/>
      <c r="B341" s="49"/>
      <c r="C341" s="279"/>
      <c r="D341" s="49"/>
      <c r="E341" s="47"/>
      <c r="F341" s="47"/>
      <c r="G341" s="47"/>
    </row>
    <row r="342" spans="1:7" x14ac:dyDescent="0.25">
      <c r="A342" s="49"/>
      <c r="B342" s="49"/>
      <c r="C342" s="279"/>
      <c r="D342" s="49"/>
      <c r="E342" s="47"/>
      <c r="F342" s="47"/>
      <c r="G342" s="47"/>
    </row>
    <row r="343" spans="1:7" x14ac:dyDescent="0.25">
      <c r="A343" s="49"/>
      <c r="B343" s="49"/>
      <c r="C343" s="279"/>
      <c r="D343" s="49"/>
      <c r="E343" s="47"/>
      <c r="F343" s="47"/>
      <c r="G343" s="47"/>
    </row>
    <row r="344" spans="1:7" x14ac:dyDescent="0.25">
      <c r="A344" s="49"/>
      <c r="B344" s="49"/>
      <c r="C344" s="279"/>
      <c r="D344" s="49"/>
      <c r="E344" s="47"/>
      <c r="F344" s="47"/>
      <c r="G344" s="47"/>
    </row>
    <row r="345" spans="1:7" x14ac:dyDescent="0.25">
      <c r="A345" s="49"/>
      <c r="B345" s="49"/>
      <c r="C345" s="279"/>
      <c r="D345" s="49"/>
      <c r="E345" s="47"/>
      <c r="F345" s="47"/>
      <c r="G345" s="47"/>
    </row>
    <row r="346" spans="1:7" x14ac:dyDescent="0.25">
      <c r="A346" s="49"/>
      <c r="B346" s="49"/>
      <c r="C346" s="279"/>
      <c r="D346" s="49"/>
      <c r="E346" s="47"/>
      <c r="F346" s="47"/>
      <c r="G346" s="47"/>
    </row>
    <row r="347" spans="1:7" x14ac:dyDescent="0.25">
      <c r="A347" s="49"/>
      <c r="B347" s="49"/>
      <c r="C347" s="279"/>
      <c r="D347" s="49"/>
      <c r="E347" s="47"/>
      <c r="F347" s="47"/>
      <c r="G347" s="47"/>
    </row>
    <row r="348" spans="1:7" x14ac:dyDescent="0.25">
      <c r="A348" s="49"/>
      <c r="B348" s="49"/>
      <c r="C348" s="279"/>
      <c r="D348" s="49"/>
      <c r="E348" s="47"/>
      <c r="F348" s="47"/>
      <c r="G348" s="47"/>
    </row>
    <row r="349" spans="1:7" x14ac:dyDescent="0.25">
      <c r="A349" s="49"/>
      <c r="B349" s="49"/>
      <c r="C349" s="279"/>
      <c r="D349" s="49"/>
      <c r="E349" s="47"/>
      <c r="F349" s="47"/>
      <c r="G349" s="47"/>
    </row>
    <row r="350" spans="1:7" x14ac:dyDescent="0.25">
      <c r="A350" s="49"/>
      <c r="B350" s="49"/>
      <c r="C350" s="279"/>
      <c r="D350" s="49"/>
      <c r="E350" s="47"/>
      <c r="F350" s="47"/>
      <c r="G350" s="47"/>
    </row>
    <row r="351" spans="1:7" x14ac:dyDescent="0.25">
      <c r="A351" s="49"/>
      <c r="B351" s="49"/>
      <c r="C351" s="279"/>
      <c r="D351" s="49"/>
      <c r="E351" s="47"/>
      <c r="F351" s="47"/>
      <c r="G351" s="47"/>
    </row>
    <row r="352" spans="1:7" x14ac:dyDescent="0.25">
      <c r="A352" s="49"/>
      <c r="B352" s="49"/>
      <c r="C352" s="279"/>
      <c r="D352" s="49"/>
      <c r="E352" s="47"/>
      <c r="F352" s="47"/>
      <c r="G352" s="47"/>
    </row>
    <row r="353" spans="1:7" x14ac:dyDescent="0.25">
      <c r="A353" s="49"/>
      <c r="B353" s="49"/>
      <c r="C353" s="279"/>
      <c r="D353" s="49"/>
      <c r="E353" s="47"/>
      <c r="F353" s="47"/>
      <c r="G353" s="47"/>
    </row>
    <row r="354" spans="1:7" x14ac:dyDescent="0.25">
      <c r="A354" s="49"/>
      <c r="B354" s="49"/>
      <c r="C354" s="279"/>
      <c r="D354" s="49"/>
      <c r="E354" s="47"/>
      <c r="F354" s="47"/>
      <c r="G354" s="47"/>
    </row>
    <row r="355" spans="1:7" x14ac:dyDescent="0.25">
      <c r="A355" s="49"/>
      <c r="B355" s="49"/>
      <c r="C355" s="279"/>
      <c r="D355" s="49"/>
      <c r="E355" s="47"/>
      <c r="F355" s="47"/>
      <c r="G355" s="47"/>
    </row>
    <row r="356" spans="1:7" x14ac:dyDescent="0.25">
      <c r="A356" s="49"/>
      <c r="B356" s="49"/>
      <c r="C356" s="279"/>
      <c r="D356" s="49"/>
      <c r="E356" s="47"/>
      <c r="F356" s="47"/>
      <c r="G356" s="47"/>
    </row>
    <row r="357" spans="1:7" x14ac:dyDescent="0.25">
      <c r="A357" s="49"/>
      <c r="B357" s="49"/>
      <c r="C357" s="279"/>
      <c r="D357" s="49"/>
      <c r="E357" s="47"/>
      <c r="F357" s="47"/>
      <c r="G357" s="47"/>
    </row>
    <row r="358" spans="1:7" x14ac:dyDescent="0.25">
      <c r="A358" s="49"/>
      <c r="B358" s="49"/>
      <c r="C358" s="279"/>
      <c r="D358" s="49"/>
      <c r="E358" s="47"/>
      <c r="F358" s="47"/>
      <c r="G358" s="47"/>
    </row>
    <row r="359" spans="1:7" x14ac:dyDescent="0.25">
      <c r="A359" s="49"/>
      <c r="B359" s="49"/>
      <c r="C359" s="279"/>
      <c r="D359" s="49"/>
      <c r="E359" s="47"/>
      <c r="F359" s="47"/>
      <c r="G359" s="47"/>
    </row>
    <row r="360" spans="1:7" x14ac:dyDescent="0.25">
      <c r="A360" s="49"/>
      <c r="B360" s="49"/>
      <c r="C360" s="279"/>
      <c r="D360" s="49"/>
      <c r="E360" s="47"/>
      <c r="F360" s="47"/>
      <c r="G360" s="47"/>
    </row>
    <row r="361" spans="1:7" x14ac:dyDescent="0.25">
      <c r="A361" s="49"/>
      <c r="B361" s="49"/>
      <c r="C361" s="279"/>
      <c r="D361" s="49"/>
      <c r="E361" s="47"/>
      <c r="F361" s="47"/>
      <c r="G361" s="47"/>
    </row>
    <row r="362" spans="1:7" x14ac:dyDescent="0.25">
      <c r="A362" s="49"/>
      <c r="B362" s="49"/>
      <c r="C362" s="279"/>
      <c r="D362" s="49"/>
      <c r="E362" s="47"/>
      <c r="F362" s="47"/>
      <c r="G362" s="47"/>
    </row>
    <row r="363" spans="1:7" x14ac:dyDescent="0.25">
      <c r="A363" s="49"/>
      <c r="B363" s="49"/>
      <c r="C363" s="279"/>
      <c r="D363" s="49"/>
      <c r="E363" s="47"/>
      <c r="F363" s="47"/>
      <c r="G363" s="47"/>
    </row>
    <row r="364" spans="1:7" x14ac:dyDescent="0.25">
      <c r="A364" s="49"/>
      <c r="B364" s="49"/>
      <c r="C364" s="279"/>
      <c r="D364" s="49"/>
      <c r="E364" s="47"/>
      <c r="F364" s="47"/>
      <c r="G364" s="47"/>
    </row>
    <row r="365" spans="1:7" x14ac:dyDescent="0.25">
      <c r="A365" s="49"/>
      <c r="B365" s="49"/>
      <c r="C365" s="279"/>
      <c r="D365" s="49"/>
      <c r="E365" s="47"/>
      <c r="F365" s="47"/>
      <c r="G365" s="47"/>
    </row>
    <row r="366" spans="1:7" x14ac:dyDescent="0.25">
      <c r="A366" s="49"/>
      <c r="B366" s="49"/>
      <c r="C366" s="279"/>
      <c r="D366" s="49"/>
      <c r="E366" s="47"/>
      <c r="F366" s="47"/>
      <c r="G366" s="47"/>
    </row>
    <row r="367" spans="1:7" x14ac:dyDescent="0.25">
      <c r="A367" s="49"/>
      <c r="B367" s="49"/>
      <c r="C367" s="279"/>
      <c r="D367" s="49"/>
      <c r="E367" s="47"/>
      <c r="F367" s="47"/>
      <c r="G367" s="47"/>
    </row>
    <row r="368" spans="1:7" x14ac:dyDescent="0.25">
      <c r="A368" s="49"/>
      <c r="B368" s="49"/>
      <c r="C368" s="279"/>
      <c r="D368" s="49"/>
      <c r="E368" s="47"/>
      <c r="F368" s="47"/>
      <c r="G368" s="47"/>
    </row>
    <row r="369" spans="1:7" x14ac:dyDescent="0.25">
      <c r="A369" s="49"/>
      <c r="B369" s="49"/>
      <c r="C369" s="279"/>
      <c r="D369" s="49"/>
      <c r="E369" s="47"/>
      <c r="F369" s="47"/>
      <c r="G369" s="47"/>
    </row>
    <row r="370" spans="1:7" x14ac:dyDescent="0.25">
      <c r="A370" s="49"/>
      <c r="B370" s="49"/>
      <c r="C370" s="279"/>
      <c r="D370" s="49"/>
      <c r="E370" s="47"/>
      <c r="F370" s="47"/>
      <c r="G370" s="47"/>
    </row>
    <row r="371" spans="1:7" x14ac:dyDescent="0.25">
      <c r="A371" s="49"/>
      <c r="B371" s="49"/>
      <c r="C371" s="279"/>
      <c r="D371" s="49"/>
      <c r="E371" s="47"/>
      <c r="F371" s="47"/>
      <c r="G371" s="47"/>
    </row>
    <row r="372" spans="1:7" x14ac:dyDescent="0.25">
      <c r="A372" s="49"/>
      <c r="B372" s="49"/>
      <c r="C372" s="279"/>
      <c r="D372" s="49"/>
      <c r="E372" s="47"/>
      <c r="F372" s="47"/>
      <c r="G372" s="47"/>
    </row>
    <row r="373" spans="1:7" x14ac:dyDescent="0.25">
      <c r="A373" s="49"/>
      <c r="B373" s="49"/>
      <c r="C373" s="279"/>
      <c r="D373" s="49"/>
      <c r="E373" s="47"/>
      <c r="F373" s="47"/>
      <c r="G373" s="47"/>
    </row>
    <row r="374" spans="1:7" x14ac:dyDescent="0.25">
      <c r="A374" s="49"/>
      <c r="B374" s="49"/>
      <c r="C374" s="279"/>
      <c r="D374" s="49"/>
      <c r="E374" s="47"/>
      <c r="F374" s="47"/>
      <c r="G374" s="47"/>
    </row>
    <row r="375" spans="1:7" x14ac:dyDescent="0.25">
      <c r="A375" s="49"/>
      <c r="B375" s="49"/>
      <c r="C375" s="279"/>
      <c r="D375" s="49"/>
      <c r="E375" s="47"/>
      <c r="F375" s="47"/>
      <c r="G375" s="47"/>
    </row>
    <row r="376" spans="1:7" x14ac:dyDescent="0.25">
      <c r="A376" s="49"/>
      <c r="B376" s="49"/>
      <c r="C376" s="279"/>
      <c r="D376" s="49"/>
      <c r="E376" s="47"/>
      <c r="F376" s="47"/>
      <c r="G376" s="47"/>
    </row>
    <row r="377" spans="1:7" x14ac:dyDescent="0.25">
      <c r="A377" s="49"/>
      <c r="B377" s="49"/>
      <c r="C377" s="279"/>
      <c r="D377" s="49"/>
      <c r="E377" s="47"/>
      <c r="F377" s="47"/>
      <c r="G377" s="47"/>
    </row>
    <row r="378" spans="1:7" x14ac:dyDescent="0.25">
      <c r="A378" s="49"/>
      <c r="B378" s="49"/>
      <c r="C378" s="279"/>
      <c r="D378" s="49"/>
      <c r="E378" s="47"/>
      <c r="F378" s="47"/>
      <c r="G378" s="47"/>
    </row>
    <row r="379" spans="1:7" x14ac:dyDescent="0.25">
      <c r="A379" s="49"/>
      <c r="B379" s="49"/>
      <c r="C379" s="279"/>
      <c r="D379" s="49"/>
      <c r="E379" s="47"/>
      <c r="F379" s="47"/>
      <c r="G379" s="47"/>
    </row>
    <row r="380" spans="1:7" ht="18.75" customHeight="1" x14ac:dyDescent="0.25">
      <c r="A380" s="100"/>
      <c r="B380" s="104"/>
      <c r="C380" s="100"/>
      <c r="D380" s="100"/>
      <c r="E380" s="100"/>
      <c r="F380" s="100"/>
      <c r="G380" s="100"/>
    </row>
    <row r="381" spans="1:7" x14ac:dyDescent="0.25">
      <c r="A381" s="62"/>
      <c r="B381" s="62"/>
      <c r="C381" s="62"/>
      <c r="D381" s="62"/>
      <c r="E381" s="62"/>
      <c r="F381" s="62"/>
      <c r="G381" s="62"/>
    </row>
    <row r="382" spans="1:7" x14ac:dyDescent="0.25">
      <c r="A382" s="49"/>
      <c r="B382" s="49"/>
      <c r="C382" s="266"/>
      <c r="D382" s="58"/>
      <c r="E382" s="58"/>
      <c r="F382" s="74"/>
      <c r="G382" s="74"/>
    </row>
    <row r="383" spans="1:7" x14ac:dyDescent="0.25">
      <c r="A383" s="58"/>
      <c r="B383" s="49"/>
      <c r="C383" s="49"/>
      <c r="D383" s="58"/>
      <c r="E383" s="58"/>
      <c r="F383" s="74"/>
      <c r="G383" s="74"/>
    </row>
    <row r="384" spans="1:7" x14ac:dyDescent="0.25">
      <c r="A384" s="49"/>
      <c r="B384" s="49"/>
      <c r="C384" s="49"/>
      <c r="D384" s="58"/>
      <c r="E384" s="58"/>
      <c r="F384" s="74"/>
      <c r="G384" s="74"/>
    </row>
    <row r="385" spans="1:7" x14ac:dyDescent="0.25">
      <c r="A385" s="49"/>
      <c r="B385" s="60"/>
      <c r="C385" s="266"/>
      <c r="D385" s="266"/>
      <c r="E385" s="58"/>
      <c r="F385" s="278"/>
      <c r="G385" s="278"/>
    </row>
    <row r="386" spans="1:7" x14ac:dyDescent="0.25">
      <c r="A386" s="49"/>
      <c r="B386" s="60"/>
      <c r="C386" s="266"/>
      <c r="D386" s="266"/>
      <c r="E386" s="58"/>
      <c r="F386" s="278"/>
      <c r="G386" s="278"/>
    </row>
    <row r="387" spans="1:7" x14ac:dyDescent="0.25">
      <c r="A387" s="49"/>
      <c r="B387" s="60"/>
      <c r="C387" s="266"/>
      <c r="D387" s="266"/>
      <c r="E387" s="58"/>
      <c r="F387" s="278"/>
      <c r="G387" s="278"/>
    </row>
    <row r="388" spans="1:7" x14ac:dyDescent="0.25">
      <c r="A388" s="49"/>
      <c r="B388" s="60"/>
      <c r="C388" s="266"/>
      <c r="D388" s="266"/>
      <c r="E388" s="58"/>
      <c r="F388" s="278"/>
      <c r="G388" s="278"/>
    </row>
    <row r="389" spans="1:7" x14ac:dyDescent="0.25">
      <c r="A389" s="49"/>
      <c r="B389" s="60"/>
      <c r="C389" s="266"/>
      <c r="D389" s="266"/>
      <c r="E389" s="58"/>
      <c r="F389" s="278"/>
      <c r="G389" s="278"/>
    </row>
    <row r="390" spans="1:7" x14ac:dyDescent="0.25">
      <c r="A390" s="49"/>
      <c r="B390" s="60"/>
      <c r="C390" s="266"/>
      <c r="D390" s="266"/>
      <c r="E390" s="58"/>
      <c r="F390" s="278"/>
      <c r="G390" s="278"/>
    </row>
    <row r="391" spans="1:7" x14ac:dyDescent="0.25">
      <c r="A391" s="49"/>
      <c r="B391" s="60"/>
      <c r="C391" s="266"/>
      <c r="D391" s="266"/>
      <c r="E391" s="58"/>
      <c r="F391" s="278"/>
      <c r="G391" s="278"/>
    </row>
    <row r="392" spans="1:7" x14ac:dyDescent="0.25">
      <c r="A392" s="49"/>
      <c r="B392" s="60"/>
      <c r="C392" s="266"/>
      <c r="D392" s="101"/>
      <c r="E392" s="58"/>
      <c r="F392" s="278"/>
      <c r="G392" s="278"/>
    </row>
    <row r="393" spans="1:7" x14ac:dyDescent="0.25">
      <c r="A393" s="49"/>
      <c r="B393" s="60"/>
      <c r="C393" s="266"/>
      <c r="D393" s="101"/>
      <c r="E393" s="58"/>
      <c r="F393" s="278"/>
      <c r="G393" s="278"/>
    </row>
    <row r="394" spans="1:7" x14ac:dyDescent="0.25">
      <c r="A394" s="49"/>
      <c r="B394" s="60"/>
      <c r="C394" s="266"/>
      <c r="D394" s="101"/>
      <c r="E394" s="60"/>
      <c r="F394" s="278"/>
      <c r="G394" s="278"/>
    </row>
    <row r="395" spans="1:7" x14ac:dyDescent="0.25">
      <c r="A395" s="49"/>
      <c r="B395" s="60"/>
      <c r="C395" s="266"/>
      <c r="D395" s="101"/>
      <c r="E395" s="60"/>
      <c r="F395" s="278"/>
      <c r="G395" s="278"/>
    </row>
    <row r="396" spans="1:7" x14ac:dyDescent="0.25">
      <c r="A396" s="49"/>
      <c r="B396" s="60"/>
      <c r="C396" s="266"/>
      <c r="D396" s="101"/>
      <c r="E396" s="60"/>
      <c r="F396" s="278"/>
      <c r="G396" s="278"/>
    </row>
    <row r="397" spans="1:7" x14ac:dyDescent="0.25">
      <c r="A397" s="49"/>
      <c r="B397" s="60"/>
      <c r="C397" s="266"/>
      <c r="D397" s="101"/>
      <c r="E397" s="60"/>
      <c r="F397" s="278"/>
      <c r="G397" s="278"/>
    </row>
    <row r="398" spans="1:7" x14ac:dyDescent="0.25">
      <c r="A398" s="49"/>
      <c r="B398" s="60"/>
      <c r="C398" s="266"/>
      <c r="D398" s="101"/>
      <c r="E398" s="60"/>
      <c r="F398" s="278"/>
      <c r="G398" s="278"/>
    </row>
    <row r="399" spans="1:7" x14ac:dyDescent="0.25">
      <c r="A399" s="49"/>
      <c r="B399" s="60"/>
      <c r="C399" s="266"/>
      <c r="D399" s="101"/>
      <c r="E399" s="60"/>
      <c r="F399" s="278"/>
      <c r="G399" s="278"/>
    </row>
    <row r="400" spans="1:7" x14ac:dyDescent="0.25">
      <c r="A400" s="49"/>
      <c r="B400" s="60"/>
      <c r="C400" s="266"/>
      <c r="D400" s="101"/>
      <c r="E400" s="49"/>
      <c r="F400" s="278"/>
      <c r="G400" s="278"/>
    </row>
    <row r="401" spans="1:7" x14ac:dyDescent="0.25">
      <c r="A401" s="49"/>
      <c r="B401" s="60"/>
      <c r="C401" s="266"/>
      <c r="D401" s="101"/>
      <c r="E401" s="117"/>
      <c r="F401" s="278"/>
      <c r="G401" s="278"/>
    </row>
    <row r="402" spans="1:7" x14ac:dyDescent="0.25">
      <c r="A402" s="49"/>
      <c r="B402" s="60"/>
      <c r="C402" s="266"/>
      <c r="D402" s="101"/>
      <c r="E402" s="117"/>
      <c r="F402" s="278"/>
      <c r="G402" s="278"/>
    </row>
    <row r="403" spans="1:7" x14ac:dyDescent="0.25">
      <c r="A403" s="49"/>
      <c r="B403" s="60"/>
      <c r="C403" s="266"/>
      <c r="D403" s="101"/>
      <c r="E403" s="117"/>
      <c r="F403" s="278"/>
      <c r="G403" s="278"/>
    </row>
    <row r="404" spans="1:7" x14ac:dyDescent="0.25">
      <c r="A404" s="49"/>
      <c r="B404" s="60"/>
      <c r="C404" s="266"/>
      <c r="D404" s="101"/>
      <c r="E404" s="117"/>
      <c r="F404" s="278"/>
      <c r="G404" s="278"/>
    </row>
    <row r="405" spans="1:7" x14ac:dyDescent="0.25">
      <c r="A405" s="49"/>
      <c r="B405" s="60"/>
      <c r="C405" s="266"/>
      <c r="D405" s="101"/>
      <c r="E405" s="117"/>
      <c r="F405" s="278"/>
      <c r="G405" s="278"/>
    </row>
    <row r="406" spans="1:7" x14ac:dyDescent="0.25">
      <c r="A406" s="49"/>
      <c r="B406" s="60"/>
      <c r="C406" s="266"/>
      <c r="D406" s="101"/>
      <c r="E406" s="117"/>
      <c r="F406" s="278"/>
      <c r="G406" s="278"/>
    </row>
    <row r="407" spans="1:7" x14ac:dyDescent="0.25">
      <c r="A407" s="49"/>
      <c r="B407" s="60"/>
      <c r="C407" s="266"/>
      <c r="D407" s="101"/>
      <c r="E407" s="117"/>
      <c r="F407" s="278"/>
      <c r="G407" s="278"/>
    </row>
    <row r="408" spans="1:7" x14ac:dyDescent="0.25">
      <c r="A408" s="49"/>
      <c r="B408" s="60"/>
      <c r="C408" s="266"/>
      <c r="D408" s="101"/>
      <c r="E408" s="117"/>
      <c r="F408" s="278"/>
      <c r="G408" s="278"/>
    </row>
    <row r="409" spans="1:7" x14ac:dyDescent="0.25">
      <c r="A409" s="49"/>
      <c r="B409" s="70"/>
      <c r="C409" s="280"/>
      <c r="D409" s="68"/>
      <c r="E409" s="117"/>
      <c r="F409" s="281"/>
      <c r="G409" s="281"/>
    </row>
    <row r="410" spans="1:7" x14ac:dyDescent="0.25">
      <c r="A410" s="62"/>
      <c r="B410" s="62"/>
      <c r="C410" s="62"/>
      <c r="D410" s="62"/>
      <c r="E410" s="62"/>
      <c r="F410" s="62"/>
      <c r="G410" s="62"/>
    </row>
    <row r="411" spans="1:7" x14ac:dyDescent="0.25">
      <c r="A411" s="49"/>
      <c r="B411" s="49"/>
      <c r="C411" s="279"/>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66"/>
      <c r="D414" s="101"/>
      <c r="E414" s="49"/>
      <c r="F414" s="278"/>
      <c r="G414" s="278"/>
    </row>
    <row r="415" spans="1:7" x14ac:dyDescent="0.25">
      <c r="A415" s="49"/>
      <c r="B415" s="49"/>
      <c r="C415" s="266"/>
      <c r="D415" s="101"/>
      <c r="E415" s="49"/>
      <c r="F415" s="278"/>
      <c r="G415" s="278"/>
    </row>
    <row r="416" spans="1:7" x14ac:dyDescent="0.25">
      <c r="A416" s="49"/>
      <c r="B416" s="49"/>
      <c r="C416" s="266"/>
      <c r="D416" s="101"/>
      <c r="E416" s="49"/>
      <c r="F416" s="278"/>
      <c r="G416" s="278"/>
    </row>
    <row r="417" spans="1:7" x14ac:dyDescent="0.25">
      <c r="A417" s="49"/>
      <c r="B417" s="49"/>
      <c r="C417" s="266"/>
      <c r="D417" s="101"/>
      <c r="E417" s="49"/>
      <c r="F417" s="278"/>
      <c r="G417" s="278"/>
    </row>
    <row r="418" spans="1:7" x14ac:dyDescent="0.25">
      <c r="A418" s="49"/>
      <c r="B418" s="49"/>
      <c r="C418" s="266"/>
      <c r="D418" s="101"/>
      <c r="E418" s="49"/>
      <c r="F418" s="278"/>
      <c r="G418" s="278"/>
    </row>
    <row r="419" spans="1:7" x14ac:dyDescent="0.25">
      <c r="A419" s="49"/>
      <c r="B419" s="49"/>
      <c r="C419" s="266"/>
      <c r="D419" s="101"/>
      <c r="E419" s="49"/>
      <c r="F419" s="278"/>
      <c r="G419" s="278"/>
    </row>
    <row r="420" spans="1:7" x14ac:dyDescent="0.25">
      <c r="A420" s="49"/>
      <c r="B420" s="49"/>
      <c r="C420" s="266"/>
      <c r="D420" s="101"/>
      <c r="E420" s="49"/>
      <c r="F420" s="278"/>
      <c r="G420" s="278"/>
    </row>
    <row r="421" spans="1:7" x14ac:dyDescent="0.25">
      <c r="A421" s="49"/>
      <c r="B421" s="49"/>
      <c r="C421" s="266"/>
      <c r="D421" s="101"/>
      <c r="E421" s="49"/>
      <c r="F421" s="278"/>
      <c r="G421" s="278"/>
    </row>
    <row r="422" spans="1:7" x14ac:dyDescent="0.25">
      <c r="A422" s="49"/>
      <c r="B422" s="70"/>
      <c r="C422" s="266"/>
      <c r="D422" s="101"/>
      <c r="E422" s="49"/>
      <c r="F422" s="279"/>
      <c r="G422" s="279"/>
    </row>
    <row r="423" spans="1:7" x14ac:dyDescent="0.25">
      <c r="A423" s="49"/>
      <c r="B423" s="72"/>
      <c r="C423" s="266"/>
      <c r="D423" s="101"/>
      <c r="E423" s="49"/>
      <c r="F423" s="278"/>
      <c r="G423" s="278"/>
    </row>
    <row r="424" spans="1:7" x14ac:dyDescent="0.25">
      <c r="A424" s="49"/>
      <c r="B424" s="72"/>
      <c r="C424" s="266"/>
      <c r="D424" s="101"/>
      <c r="E424" s="49"/>
      <c r="F424" s="278"/>
      <c r="G424" s="278"/>
    </row>
    <row r="425" spans="1:7" x14ac:dyDescent="0.25">
      <c r="A425" s="49"/>
      <c r="B425" s="72"/>
      <c r="C425" s="266"/>
      <c r="D425" s="101"/>
      <c r="E425" s="49"/>
      <c r="F425" s="278"/>
      <c r="G425" s="278"/>
    </row>
    <row r="426" spans="1:7" x14ac:dyDescent="0.25">
      <c r="A426" s="49"/>
      <c r="B426" s="72"/>
      <c r="C426" s="266"/>
      <c r="D426" s="101"/>
      <c r="E426" s="49"/>
      <c r="F426" s="278"/>
      <c r="G426" s="278"/>
    </row>
    <row r="427" spans="1:7" x14ac:dyDescent="0.25">
      <c r="A427" s="49"/>
      <c r="B427" s="72"/>
      <c r="C427" s="266"/>
      <c r="D427" s="101"/>
      <c r="E427" s="49"/>
      <c r="F427" s="278"/>
      <c r="G427" s="278"/>
    </row>
    <row r="428" spans="1:7" x14ac:dyDescent="0.25">
      <c r="A428" s="49"/>
      <c r="B428" s="72"/>
      <c r="C428" s="266"/>
      <c r="D428" s="101"/>
      <c r="E428" s="49"/>
      <c r="F428" s="278"/>
      <c r="G428" s="278"/>
    </row>
    <row r="429" spans="1:7" x14ac:dyDescent="0.25">
      <c r="A429" s="49"/>
      <c r="B429" s="72"/>
      <c r="C429" s="49"/>
      <c r="D429" s="49"/>
      <c r="E429" s="49"/>
      <c r="F429" s="69"/>
      <c r="G429" s="69"/>
    </row>
    <row r="430" spans="1:7" x14ac:dyDescent="0.25">
      <c r="A430" s="49"/>
      <c r="B430" s="72"/>
      <c r="C430" s="49"/>
      <c r="D430" s="49"/>
      <c r="E430" s="49"/>
      <c r="F430" s="69"/>
      <c r="G430" s="69"/>
    </row>
    <row r="431" spans="1:7" x14ac:dyDescent="0.25">
      <c r="A431" s="49"/>
      <c r="B431" s="72"/>
      <c r="C431" s="49"/>
      <c r="D431" s="49"/>
      <c r="E431" s="49"/>
      <c r="F431" s="117"/>
      <c r="G431" s="117"/>
    </row>
    <row r="432" spans="1:7" x14ac:dyDescent="0.25">
      <c r="A432" s="62"/>
      <c r="B432" s="62"/>
      <c r="C432" s="62"/>
      <c r="D432" s="62"/>
      <c r="E432" s="62"/>
      <c r="F432" s="62"/>
      <c r="G432" s="62"/>
    </row>
    <row r="433" spans="1:7" x14ac:dyDescent="0.25">
      <c r="A433" s="49"/>
      <c r="B433" s="49"/>
      <c r="C433" s="279"/>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66"/>
      <c r="D436" s="101"/>
      <c r="E436" s="49"/>
      <c r="F436" s="278"/>
      <c r="G436" s="278"/>
    </row>
    <row r="437" spans="1:7" x14ac:dyDescent="0.25">
      <c r="A437" s="49"/>
      <c r="B437" s="49"/>
      <c r="C437" s="266"/>
      <c r="D437" s="101"/>
      <c r="E437" s="49"/>
      <c r="F437" s="278"/>
      <c r="G437" s="278"/>
    </row>
    <row r="438" spans="1:7" x14ac:dyDescent="0.25">
      <c r="A438" s="49"/>
      <c r="B438" s="49"/>
      <c r="C438" s="266"/>
      <c r="D438" s="101"/>
      <c r="E438" s="49"/>
      <c r="F438" s="278"/>
      <c r="G438" s="278"/>
    </row>
    <row r="439" spans="1:7" x14ac:dyDescent="0.25">
      <c r="A439" s="49"/>
      <c r="B439" s="49"/>
      <c r="C439" s="266"/>
      <c r="D439" s="101"/>
      <c r="E439" s="49"/>
      <c r="F439" s="278"/>
      <c r="G439" s="278"/>
    </row>
    <row r="440" spans="1:7" x14ac:dyDescent="0.25">
      <c r="A440" s="49"/>
      <c r="B440" s="49"/>
      <c r="C440" s="266"/>
      <c r="D440" s="101"/>
      <c r="E440" s="49"/>
      <c r="F440" s="278"/>
      <c r="G440" s="278"/>
    </row>
    <row r="441" spans="1:7" x14ac:dyDescent="0.25">
      <c r="A441" s="49"/>
      <c r="B441" s="49"/>
      <c r="C441" s="266"/>
      <c r="D441" s="101"/>
      <c r="E441" s="49"/>
      <c r="F441" s="278"/>
      <c r="G441" s="278"/>
    </row>
    <row r="442" spans="1:7" x14ac:dyDescent="0.25">
      <c r="A442" s="49"/>
      <c r="B442" s="49"/>
      <c r="C442" s="266"/>
      <c r="D442" s="101"/>
      <c r="E442" s="49"/>
      <c r="F442" s="278"/>
      <c r="G442" s="278"/>
    </row>
    <row r="443" spans="1:7" x14ac:dyDescent="0.25">
      <c r="A443" s="49"/>
      <c r="B443" s="49"/>
      <c r="C443" s="266"/>
      <c r="D443" s="101"/>
      <c r="E443" s="49"/>
      <c r="F443" s="278"/>
      <c r="G443" s="278"/>
    </row>
    <row r="444" spans="1:7" x14ac:dyDescent="0.25">
      <c r="A444" s="49"/>
      <c r="B444" s="70"/>
      <c r="C444" s="266"/>
      <c r="D444" s="101"/>
      <c r="E444" s="49"/>
      <c r="F444" s="279"/>
      <c r="G444" s="279"/>
    </row>
    <row r="445" spans="1:7" x14ac:dyDescent="0.25">
      <c r="A445" s="49"/>
      <c r="B445" s="72"/>
      <c r="C445" s="266"/>
      <c r="D445" s="101"/>
      <c r="E445" s="49"/>
      <c r="F445" s="278"/>
      <c r="G445" s="278"/>
    </row>
    <row r="446" spans="1:7" x14ac:dyDescent="0.25">
      <c r="A446" s="49"/>
      <c r="B446" s="72"/>
      <c r="C446" s="266"/>
      <c r="D446" s="101"/>
      <c r="E446" s="49"/>
      <c r="F446" s="278"/>
      <c r="G446" s="278"/>
    </row>
    <row r="447" spans="1:7" x14ac:dyDescent="0.25">
      <c r="A447" s="49"/>
      <c r="B447" s="72"/>
      <c r="C447" s="266"/>
      <c r="D447" s="101"/>
      <c r="E447" s="49"/>
      <c r="F447" s="278"/>
      <c r="G447" s="278"/>
    </row>
    <row r="448" spans="1:7" x14ac:dyDescent="0.25">
      <c r="A448" s="49"/>
      <c r="B448" s="72"/>
      <c r="C448" s="266"/>
      <c r="D448" s="101"/>
      <c r="E448" s="49"/>
      <c r="F448" s="278"/>
      <c r="G448" s="278"/>
    </row>
    <row r="449" spans="1:7" x14ac:dyDescent="0.25">
      <c r="A449" s="49"/>
      <c r="B449" s="72"/>
      <c r="C449" s="266"/>
      <c r="D449" s="101"/>
      <c r="E449" s="49"/>
      <c r="F449" s="278"/>
      <c r="G449" s="278"/>
    </row>
    <row r="450" spans="1:7" x14ac:dyDescent="0.25">
      <c r="A450" s="49"/>
      <c r="B450" s="72"/>
      <c r="C450" s="266"/>
      <c r="D450" s="101"/>
      <c r="E450" s="49"/>
      <c r="F450" s="278"/>
      <c r="G450" s="278"/>
    </row>
    <row r="451" spans="1:7" x14ac:dyDescent="0.25">
      <c r="A451" s="49"/>
      <c r="B451" s="72"/>
      <c r="C451" s="49"/>
      <c r="D451" s="49"/>
      <c r="E451" s="49"/>
      <c r="F451" s="278"/>
      <c r="G451" s="278"/>
    </row>
    <row r="452" spans="1:7" x14ac:dyDescent="0.25">
      <c r="A452" s="49"/>
      <c r="B452" s="72"/>
      <c r="C452" s="49"/>
      <c r="D452" s="49"/>
      <c r="E452" s="49"/>
      <c r="F452" s="278"/>
      <c r="G452" s="278"/>
    </row>
    <row r="453" spans="1:7" x14ac:dyDescent="0.25">
      <c r="A453" s="49"/>
      <c r="B453" s="72"/>
      <c r="C453" s="49"/>
      <c r="D453" s="49"/>
      <c r="E453" s="49"/>
      <c r="F453" s="278"/>
      <c r="G453" s="279"/>
    </row>
    <row r="454" spans="1:7" x14ac:dyDescent="0.25">
      <c r="A454" s="62"/>
      <c r="B454" s="62"/>
      <c r="C454" s="62"/>
      <c r="D454" s="62"/>
      <c r="E454" s="62"/>
      <c r="F454" s="62"/>
      <c r="G454" s="62"/>
    </row>
    <row r="455" spans="1:7" x14ac:dyDescent="0.25">
      <c r="A455" s="49"/>
      <c r="B455" s="60"/>
      <c r="C455" s="279"/>
      <c r="D455" s="279"/>
      <c r="E455" s="49"/>
      <c r="F455" s="49"/>
      <c r="G455" s="49"/>
    </row>
    <row r="456" spans="1:7" x14ac:dyDescent="0.25">
      <c r="A456" s="49"/>
      <c r="B456" s="60"/>
      <c r="C456" s="279"/>
      <c r="D456" s="279"/>
      <c r="E456" s="49"/>
      <c r="F456" s="49"/>
      <c r="G456" s="49"/>
    </row>
    <row r="457" spans="1:7" x14ac:dyDescent="0.25">
      <c r="A457" s="49"/>
      <c r="B457" s="60"/>
      <c r="C457" s="279"/>
      <c r="D457" s="279"/>
      <c r="E457" s="49"/>
      <c r="F457" s="49"/>
      <c r="G457" s="49"/>
    </row>
    <row r="458" spans="1:7" x14ac:dyDescent="0.25">
      <c r="A458" s="49"/>
      <c r="B458" s="60"/>
      <c r="C458" s="279"/>
      <c r="D458" s="279"/>
      <c r="E458" s="49"/>
      <c r="F458" s="49"/>
      <c r="G458" s="49"/>
    </row>
    <row r="459" spans="1:7" x14ac:dyDescent="0.25">
      <c r="A459" s="49"/>
      <c r="B459" s="60"/>
      <c r="C459" s="279"/>
      <c r="D459" s="279"/>
      <c r="E459" s="49"/>
      <c r="F459" s="49"/>
      <c r="G459" s="49"/>
    </row>
    <row r="460" spans="1:7" x14ac:dyDescent="0.25">
      <c r="A460" s="49"/>
      <c r="B460" s="60"/>
      <c r="C460" s="279"/>
      <c r="D460" s="279"/>
      <c r="E460" s="49"/>
      <c r="F460" s="49"/>
      <c r="G460" s="49"/>
    </row>
    <row r="461" spans="1:7" x14ac:dyDescent="0.25">
      <c r="A461" s="49"/>
      <c r="B461" s="60"/>
      <c r="C461" s="279"/>
      <c r="D461" s="279"/>
      <c r="E461" s="49"/>
      <c r="F461" s="49"/>
      <c r="G461" s="49"/>
    </row>
    <row r="462" spans="1:7" x14ac:dyDescent="0.25">
      <c r="A462" s="49"/>
      <c r="B462" s="60"/>
      <c r="C462" s="279"/>
      <c r="D462" s="279"/>
      <c r="E462" s="49"/>
      <c r="F462" s="49"/>
      <c r="G462" s="49"/>
    </row>
    <row r="463" spans="1:7" x14ac:dyDescent="0.25">
      <c r="A463" s="49"/>
      <c r="B463" s="60"/>
      <c r="C463" s="279"/>
      <c r="D463" s="279"/>
      <c r="E463" s="49"/>
      <c r="F463" s="49"/>
      <c r="G463" s="49"/>
    </row>
    <row r="464" spans="1:7" x14ac:dyDescent="0.25">
      <c r="A464" s="49"/>
      <c r="B464" s="60"/>
      <c r="C464" s="279"/>
      <c r="D464" s="279"/>
      <c r="E464" s="49"/>
      <c r="F464" s="49"/>
      <c r="G464" s="49"/>
    </row>
    <row r="465" spans="1:7" x14ac:dyDescent="0.25">
      <c r="A465" s="49"/>
      <c r="B465" s="72"/>
      <c r="C465" s="279"/>
      <c r="D465" s="49"/>
      <c r="E465" s="49"/>
      <c r="F465" s="49"/>
      <c r="G465" s="49"/>
    </row>
    <row r="466" spans="1:7" x14ac:dyDescent="0.25">
      <c r="A466" s="49"/>
      <c r="B466" s="72"/>
      <c r="C466" s="279"/>
      <c r="D466" s="49"/>
      <c r="E466" s="49"/>
      <c r="F466" s="49"/>
      <c r="G466" s="49"/>
    </row>
    <row r="467" spans="1:7" x14ac:dyDescent="0.25">
      <c r="A467" s="49"/>
      <c r="B467" s="72"/>
      <c r="C467" s="279"/>
      <c r="D467" s="49"/>
      <c r="E467" s="49"/>
      <c r="F467" s="49"/>
      <c r="G467" s="49"/>
    </row>
    <row r="468" spans="1:7" x14ac:dyDescent="0.25">
      <c r="A468" s="49"/>
      <c r="B468" s="72"/>
      <c r="C468" s="279"/>
      <c r="D468" s="49"/>
      <c r="E468" s="49"/>
      <c r="F468" s="49"/>
      <c r="G468" s="49"/>
    </row>
    <row r="469" spans="1:7" x14ac:dyDescent="0.25">
      <c r="A469" s="49"/>
      <c r="B469" s="72"/>
      <c r="C469" s="279"/>
      <c r="D469" s="49"/>
      <c r="E469" s="49"/>
      <c r="F469" s="49"/>
      <c r="G469" s="49"/>
    </row>
    <row r="470" spans="1:7" x14ac:dyDescent="0.25">
      <c r="A470" s="49"/>
      <c r="B470" s="72"/>
      <c r="C470" s="279"/>
      <c r="D470" s="49"/>
      <c r="E470" s="49"/>
      <c r="F470" s="49"/>
      <c r="G470" s="49"/>
    </row>
    <row r="471" spans="1:7" x14ac:dyDescent="0.25">
      <c r="A471" s="49"/>
      <c r="B471" s="72"/>
      <c r="C471" s="279"/>
      <c r="D471" s="49"/>
      <c r="E471" s="49"/>
      <c r="F471" s="49"/>
      <c r="G471" s="49"/>
    </row>
    <row r="472" spans="1:7" x14ac:dyDescent="0.25">
      <c r="A472" s="49"/>
      <c r="B472" s="72"/>
      <c r="C472" s="279"/>
      <c r="D472" s="49"/>
      <c r="E472" s="49"/>
      <c r="F472" s="49"/>
      <c r="G472" s="49"/>
    </row>
    <row r="473" spans="1:7" x14ac:dyDescent="0.25">
      <c r="A473" s="49"/>
      <c r="B473" s="72"/>
      <c r="C473" s="279"/>
      <c r="D473" s="49"/>
      <c r="E473" s="49"/>
      <c r="F473" s="49"/>
      <c r="G473" s="49"/>
    </row>
    <row r="474" spans="1:7" x14ac:dyDescent="0.25">
      <c r="A474" s="49"/>
      <c r="B474" s="72"/>
      <c r="C474" s="279"/>
      <c r="D474" s="49"/>
      <c r="E474" s="49"/>
      <c r="F474" s="49"/>
      <c r="G474" s="49"/>
    </row>
    <row r="475" spans="1:7" x14ac:dyDescent="0.25">
      <c r="A475" s="49"/>
      <c r="B475" s="72"/>
      <c r="C475" s="279"/>
      <c r="D475" s="49"/>
      <c r="E475" s="49"/>
      <c r="F475" s="49"/>
      <c r="G475" s="49"/>
    </row>
    <row r="476" spans="1:7" x14ac:dyDescent="0.25">
      <c r="A476" s="49"/>
      <c r="B476" s="72"/>
      <c r="C476" s="279"/>
      <c r="D476" s="49"/>
      <c r="E476" s="49"/>
      <c r="F476" s="49"/>
      <c r="G476" s="47"/>
    </row>
    <row r="477" spans="1:7" x14ac:dyDescent="0.25">
      <c r="A477" s="49"/>
      <c r="B477" s="72"/>
      <c r="C477" s="279"/>
      <c r="D477" s="49"/>
      <c r="E477" s="49"/>
      <c r="F477" s="49"/>
      <c r="G477" s="47"/>
    </row>
    <row r="478" spans="1:7" x14ac:dyDescent="0.25">
      <c r="A478" s="49"/>
      <c r="B478" s="72"/>
      <c r="C478" s="279"/>
      <c r="D478" s="49"/>
      <c r="E478" s="49"/>
      <c r="F478" s="49"/>
      <c r="G478" s="47"/>
    </row>
    <row r="479" spans="1:7" x14ac:dyDescent="0.25">
      <c r="A479" s="49"/>
      <c r="B479" s="72"/>
      <c r="C479" s="279"/>
      <c r="D479" s="73"/>
      <c r="E479" s="73"/>
      <c r="F479" s="73"/>
      <c r="G479" s="73"/>
    </row>
    <row r="480" spans="1:7" x14ac:dyDescent="0.25">
      <c r="A480" s="49"/>
      <c r="B480" s="72"/>
      <c r="C480" s="279"/>
      <c r="D480" s="73"/>
      <c r="E480" s="73"/>
      <c r="F480" s="73"/>
      <c r="G480" s="73"/>
    </row>
    <row r="481" spans="1:7" x14ac:dyDescent="0.25">
      <c r="A481" s="49"/>
      <c r="B481" s="72"/>
      <c r="C481" s="279"/>
      <c r="D481" s="73"/>
      <c r="E481" s="73"/>
      <c r="F481" s="73"/>
      <c r="G481" s="73"/>
    </row>
    <row r="482" spans="1:7" x14ac:dyDescent="0.25">
      <c r="A482" s="62"/>
      <c r="B482" s="62"/>
      <c r="C482" s="62"/>
      <c r="D482" s="62"/>
      <c r="E482" s="62"/>
      <c r="F482" s="62"/>
      <c r="G482" s="62"/>
    </row>
    <row r="483" spans="1:7" x14ac:dyDescent="0.25">
      <c r="A483" s="49"/>
      <c r="B483" s="60"/>
      <c r="C483" s="49"/>
      <c r="D483" s="49"/>
      <c r="E483" s="55"/>
      <c r="F483" s="278"/>
      <c r="G483" s="278"/>
    </row>
    <row r="484" spans="1:7" x14ac:dyDescent="0.25">
      <c r="A484" s="49"/>
      <c r="B484" s="60"/>
      <c r="C484" s="49"/>
      <c r="D484" s="49"/>
      <c r="E484" s="55"/>
      <c r="F484" s="278"/>
      <c r="G484" s="278"/>
    </row>
    <row r="485" spans="1:7" x14ac:dyDescent="0.25">
      <c r="A485" s="49"/>
      <c r="B485" s="60"/>
      <c r="C485" s="49"/>
      <c r="D485" s="49"/>
      <c r="E485" s="55"/>
      <c r="F485" s="278"/>
      <c r="G485" s="278"/>
    </row>
    <row r="486" spans="1:7" x14ac:dyDescent="0.25">
      <c r="A486" s="49"/>
      <c r="B486" s="60"/>
      <c r="C486" s="49"/>
      <c r="D486" s="49"/>
      <c r="E486" s="55"/>
      <c r="F486" s="278"/>
      <c r="G486" s="278"/>
    </row>
    <row r="487" spans="1:7" x14ac:dyDescent="0.25">
      <c r="A487" s="49"/>
      <c r="B487" s="60"/>
      <c r="C487" s="49"/>
      <c r="D487" s="49"/>
      <c r="E487" s="55"/>
      <c r="F487" s="278"/>
      <c r="G487" s="278"/>
    </row>
    <row r="488" spans="1:7" x14ac:dyDescent="0.25">
      <c r="A488" s="49"/>
      <c r="B488" s="60"/>
      <c r="C488" s="49"/>
      <c r="D488" s="49"/>
      <c r="E488" s="55"/>
      <c r="F488" s="278"/>
      <c r="G488" s="278"/>
    </row>
    <row r="489" spans="1:7" x14ac:dyDescent="0.25">
      <c r="A489" s="49"/>
      <c r="B489" s="60"/>
      <c r="C489" s="49"/>
      <c r="D489" s="49"/>
      <c r="E489" s="55"/>
      <c r="F489" s="278"/>
      <c r="G489" s="278"/>
    </row>
    <row r="490" spans="1:7" x14ac:dyDescent="0.25">
      <c r="A490" s="49"/>
      <c r="B490" s="60"/>
      <c r="C490" s="49"/>
      <c r="D490" s="49"/>
      <c r="E490" s="55"/>
      <c r="F490" s="278"/>
      <c r="G490" s="278"/>
    </row>
    <row r="491" spans="1:7" x14ac:dyDescent="0.25">
      <c r="A491" s="49"/>
      <c r="B491" s="60"/>
      <c r="C491" s="49"/>
      <c r="D491" s="49"/>
      <c r="E491" s="55"/>
      <c r="F491" s="278"/>
      <c r="G491" s="278"/>
    </row>
    <row r="492" spans="1:7" x14ac:dyDescent="0.25">
      <c r="A492" s="49"/>
      <c r="B492" s="60"/>
      <c r="C492" s="49"/>
      <c r="D492" s="49"/>
      <c r="E492" s="55"/>
      <c r="F492" s="278"/>
      <c r="G492" s="278"/>
    </row>
    <row r="493" spans="1:7" x14ac:dyDescent="0.25">
      <c r="A493" s="49"/>
      <c r="B493" s="60"/>
      <c r="C493" s="49"/>
      <c r="D493" s="49"/>
      <c r="E493" s="55"/>
      <c r="F493" s="278"/>
      <c r="G493" s="278"/>
    </row>
    <row r="494" spans="1:7" x14ac:dyDescent="0.25">
      <c r="A494" s="49"/>
      <c r="B494" s="60"/>
      <c r="C494" s="49"/>
      <c r="D494" s="49"/>
      <c r="E494" s="55"/>
      <c r="F494" s="278"/>
      <c r="G494" s="278"/>
    </row>
    <row r="495" spans="1:7" x14ac:dyDescent="0.25">
      <c r="A495" s="49"/>
      <c r="B495" s="60"/>
      <c r="C495" s="49"/>
      <c r="D495" s="49"/>
      <c r="E495" s="55"/>
      <c r="F495" s="278"/>
      <c r="G495" s="278"/>
    </row>
    <row r="496" spans="1:7" x14ac:dyDescent="0.25">
      <c r="A496" s="49"/>
      <c r="B496" s="60"/>
      <c r="C496" s="49"/>
      <c r="D496" s="49"/>
      <c r="E496" s="55"/>
      <c r="F496" s="278"/>
      <c r="G496" s="278"/>
    </row>
    <row r="497" spans="1:7" x14ac:dyDescent="0.25">
      <c r="A497" s="49"/>
      <c r="B497" s="60"/>
      <c r="C497" s="49"/>
      <c r="D497" s="49"/>
      <c r="E497" s="55"/>
      <c r="F497" s="278"/>
      <c r="G497" s="278"/>
    </row>
    <row r="498" spans="1:7" x14ac:dyDescent="0.25">
      <c r="A498" s="49"/>
      <c r="B498" s="60"/>
      <c r="C498" s="49"/>
      <c r="D498" s="49"/>
      <c r="E498" s="55"/>
      <c r="F498" s="278"/>
      <c r="G498" s="278"/>
    </row>
    <row r="499" spans="1:7" x14ac:dyDescent="0.25">
      <c r="A499" s="49"/>
      <c r="B499" s="60"/>
      <c r="C499" s="49"/>
      <c r="D499" s="49"/>
      <c r="E499" s="55"/>
      <c r="F499" s="278"/>
      <c r="G499" s="278"/>
    </row>
    <row r="500" spans="1:7" x14ac:dyDescent="0.25">
      <c r="A500" s="49"/>
      <c r="B500" s="60"/>
      <c r="C500" s="49"/>
      <c r="D500" s="49"/>
      <c r="E500" s="55"/>
      <c r="F500" s="278"/>
      <c r="G500" s="278"/>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78"/>
      <c r="G506" s="278"/>
    </row>
    <row r="507" spans="1:7" x14ac:dyDescent="0.25">
      <c r="A507" s="49"/>
      <c r="B507" s="60"/>
      <c r="C507" s="49"/>
      <c r="D507" s="49"/>
      <c r="E507" s="55"/>
      <c r="F507" s="278"/>
      <c r="G507" s="278"/>
    </row>
    <row r="508" spans="1:7" x14ac:dyDescent="0.25">
      <c r="A508" s="49"/>
      <c r="B508" s="60"/>
      <c r="C508" s="49"/>
      <c r="D508" s="49"/>
      <c r="E508" s="55"/>
      <c r="F508" s="278"/>
      <c r="G508" s="278"/>
    </row>
    <row r="509" spans="1:7" x14ac:dyDescent="0.25">
      <c r="A509" s="49"/>
      <c r="B509" s="60"/>
      <c r="C509" s="49"/>
      <c r="D509" s="49"/>
      <c r="E509" s="55"/>
      <c r="F509" s="278"/>
      <c r="G509" s="278"/>
    </row>
    <row r="510" spans="1:7" x14ac:dyDescent="0.25">
      <c r="A510" s="49"/>
      <c r="B510" s="60"/>
      <c r="C510" s="49"/>
      <c r="D510" s="49"/>
      <c r="E510" s="55"/>
      <c r="F510" s="278"/>
      <c r="G510" s="278"/>
    </row>
    <row r="511" spans="1:7" x14ac:dyDescent="0.25">
      <c r="A511" s="49"/>
      <c r="B511" s="60"/>
      <c r="C511" s="49"/>
      <c r="D511" s="49"/>
      <c r="E511" s="55"/>
      <c r="F511" s="278"/>
      <c r="G511" s="278"/>
    </row>
    <row r="512" spans="1:7" x14ac:dyDescent="0.25">
      <c r="A512" s="49"/>
      <c r="B512" s="60"/>
      <c r="C512" s="49"/>
      <c r="D512" s="49"/>
      <c r="E512" s="55"/>
      <c r="F512" s="278"/>
      <c r="G512" s="278"/>
    </row>
    <row r="513" spans="1:7" x14ac:dyDescent="0.25">
      <c r="A513" s="49"/>
      <c r="B513" s="60"/>
      <c r="C513" s="49"/>
      <c r="D513" s="49"/>
      <c r="E513" s="55"/>
      <c r="F513" s="278"/>
      <c r="G513" s="278"/>
    </row>
    <row r="514" spans="1:7" x14ac:dyDescent="0.25">
      <c r="A514" s="49"/>
      <c r="B514" s="60"/>
      <c r="C514" s="49"/>
      <c r="D514" s="49"/>
      <c r="E514" s="55"/>
      <c r="F514" s="278"/>
      <c r="G514" s="278"/>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64" customWidth="1"/>
    <col min="2" max="2" width="48.42578125" style="164" customWidth="1"/>
    <col min="3" max="3" width="38.42578125" style="164" customWidth="1"/>
    <col min="4" max="4" width="56.5703125" style="164" customWidth="1"/>
    <col min="5" max="5" width="255.7109375" style="164" customWidth="1"/>
    <col min="6" max="1026" width="11.42578125" style="164" customWidth="1"/>
    <col min="1027" max="16384" width="11.42578125" style="164"/>
  </cols>
  <sheetData>
    <row r="1" spans="1:5" s="172" customFormat="1" ht="21" customHeight="1" x14ac:dyDescent="0.35">
      <c r="A1" s="171" t="s">
        <v>3306</v>
      </c>
      <c r="B1" s="171" t="s">
        <v>3307</v>
      </c>
      <c r="C1" s="171" t="s">
        <v>3308</v>
      </c>
      <c r="D1" s="171" t="s">
        <v>3309</v>
      </c>
      <c r="E1" s="171" t="s">
        <v>3310</v>
      </c>
    </row>
    <row r="2" spans="1:5" ht="105" customHeight="1" x14ac:dyDescent="0.25">
      <c r="A2" s="173" t="s">
        <v>3311</v>
      </c>
      <c r="B2" s="173" t="s">
        <v>3312</v>
      </c>
      <c r="C2" s="174"/>
      <c r="D2" s="173"/>
      <c r="E2" s="175" t="s">
        <v>3313</v>
      </c>
    </row>
    <row r="3" spans="1:5" ht="60" customHeight="1" x14ac:dyDescent="0.25">
      <c r="A3" s="173" t="s">
        <v>3314</v>
      </c>
      <c r="B3" s="173" t="s">
        <v>3315</v>
      </c>
      <c r="C3" s="173" t="s">
        <v>3316</v>
      </c>
      <c r="D3" s="173" t="s">
        <v>3317</v>
      </c>
      <c r="E3" s="175" t="s">
        <v>3318</v>
      </c>
    </row>
    <row r="4" spans="1:5" ht="15" customHeight="1" x14ac:dyDescent="0.25">
      <c r="A4" s="173" t="s">
        <v>3319</v>
      </c>
      <c r="B4" s="173" t="s">
        <v>3320</v>
      </c>
      <c r="C4" s="174"/>
      <c r="D4" s="173"/>
      <c r="E4" s="164" t="s">
        <v>3321</v>
      </c>
    </row>
    <row r="5" spans="1:5" ht="15" customHeight="1" x14ac:dyDescent="0.25">
      <c r="A5" s="173" t="s">
        <v>3322</v>
      </c>
      <c r="B5" s="174"/>
      <c r="C5" s="174"/>
      <c r="D5" s="173"/>
      <c r="E5" s="164" t="s">
        <v>3321</v>
      </c>
    </row>
    <row r="6" spans="1:5" ht="15" customHeight="1" x14ac:dyDescent="0.25">
      <c r="A6" s="173" t="s">
        <v>3323</v>
      </c>
      <c r="B6" s="174"/>
      <c r="C6" s="174"/>
      <c r="D6" s="173"/>
      <c r="E6" s="164" t="s">
        <v>3321</v>
      </c>
    </row>
    <row r="7" spans="1:5" ht="120" customHeight="1" x14ac:dyDescent="0.25">
      <c r="A7" s="173" t="s">
        <v>3324</v>
      </c>
      <c r="B7" s="175" t="s">
        <v>3325</v>
      </c>
      <c r="C7" s="174"/>
      <c r="D7" s="173"/>
      <c r="E7" s="175" t="s">
        <v>3326</v>
      </c>
    </row>
    <row r="8" spans="1:5" ht="90" customHeight="1" x14ac:dyDescent="0.25">
      <c r="A8" s="173" t="s">
        <v>3327</v>
      </c>
      <c r="B8" s="174"/>
      <c r="C8" s="175" t="s">
        <v>3328</v>
      </c>
      <c r="D8" s="173" t="s">
        <v>3329</v>
      </c>
      <c r="E8" s="176" t="s">
        <v>3330</v>
      </c>
    </row>
    <row r="9" spans="1:5" ht="15" customHeight="1" x14ac:dyDescent="0.25">
      <c r="A9" s="173" t="s">
        <v>3331</v>
      </c>
      <c r="B9" s="174"/>
      <c r="C9" s="173" t="s">
        <v>3332</v>
      </c>
      <c r="D9" s="173"/>
      <c r="E9" s="177" t="s">
        <v>3333</v>
      </c>
    </row>
    <row r="10" spans="1:5" ht="30" customHeight="1" x14ac:dyDescent="0.25">
      <c r="A10" s="173" t="s">
        <v>3334</v>
      </c>
      <c r="B10" s="175" t="s">
        <v>3335</v>
      </c>
      <c r="C10" s="174"/>
      <c r="D10" s="173"/>
      <c r="E10" s="176" t="s">
        <v>3336</v>
      </c>
    </row>
    <row r="11" spans="1:5" ht="15" customHeight="1" x14ac:dyDescent="0.25">
      <c r="A11" s="173" t="s">
        <v>3337</v>
      </c>
      <c r="B11" s="174"/>
      <c r="C11" s="173" t="s">
        <v>3338</v>
      </c>
      <c r="D11" s="173" t="s">
        <v>3339</v>
      </c>
      <c r="E11" s="176" t="s">
        <v>3340</v>
      </c>
    </row>
    <row r="12" spans="1:5" ht="30" customHeight="1" x14ac:dyDescent="0.25">
      <c r="A12" s="178" t="s">
        <v>3341</v>
      </c>
      <c r="B12" s="178" t="s">
        <v>3342</v>
      </c>
      <c r="C12" s="178" t="s">
        <v>3343</v>
      </c>
      <c r="D12" s="178" t="s">
        <v>3344</v>
      </c>
      <c r="E12" s="178" t="s">
        <v>3345</v>
      </c>
    </row>
    <row r="13" spans="1:5" ht="30" customHeight="1" x14ac:dyDescent="0.25">
      <c r="A13" s="173" t="s">
        <v>3346</v>
      </c>
      <c r="B13" s="178" t="s">
        <v>3347</v>
      </c>
      <c r="C13" s="174"/>
      <c r="D13" s="173"/>
      <c r="E13" s="175" t="s">
        <v>3348</v>
      </c>
    </row>
    <row r="14" spans="1:5" ht="60" customHeight="1" x14ac:dyDescent="0.25">
      <c r="A14" s="173" t="s">
        <v>3349</v>
      </c>
      <c r="B14" s="178" t="s">
        <v>3350</v>
      </c>
      <c r="C14" s="174"/>
      <c r="D14" s="173"/>
      <c r="E14" s="175" t="s">
        <v>3351</v>
      </c>
    </row>
    <row r="15" spans="1:5" ht="30" customHeight="1" x14ac:dyDescent="0.25">
      <c r="A15" s="177" t="s">
        <v>3352</v>
      </c>
      <c r="B15" s="178" t="s">
        <v>3353</v>
      </c>
      <c r="C15" s="179"/>
      <c r="D15" s="177"/>
      <c r="E15" s="180" t="s">
        <v>3354</v>
      </c>
    </row>
    <row r="16" spans="1:5" ht="60" customHeight="1" x14ac:dyDescent="0.25">
      <c r="A16" s="173" t="s">
        <v>3355</v>
      </c>
      <c r="B16" s="178" t="s">
        <v>3356</v>
      </c>
      <c r="C16" s="174"/>
      <c r="D16" s="173"/>
      <c r="E16" s="175" t="s">
        <v>3357</v>
      </c>
    </row>
    <row r="17" spans="1:5" ht="45" customHeight="1" x14ac:dyDescent="0.25">
      <c r="A17" s="173" t="s">
        <v>3358</v>
      </c>
      <c r="B17" s="178" t="s">
        <v>3359</v>
      </c>
      <c r="C17" s="174"/>
      <c r="D17" s="173"/>
      <c r="E17" s="175" t="s">
        <v>3360</v>
      </c>
    </row>
    <row r="18" spans="1:5" ht="30" customHeight="1" x14ac:dyDescent="0.25">
      <c r="A18" s="173" t="s">
        <v>3361</v>
      </c>
      <c r="B18" s="178" t="s">
        <v>3362</v>
      </c>
      <c r="C18" s="174"/>
      <c r="D18" s="173"/>
      <c r="E18" s="180" t="s">
        <v>3363</v>
      </c>
    </row>
    <row r="19" spans="1:5" ht="45" customHeight="1" x14ac:dyDescent="0.25">
      <c r="A19" s="173" t="s">
        <v>3364</v>
      </c>
      <c r="B19" s="178" t="s">
        <v>3365</v>
      </c>
      <c r="C19" s="174"/>
      <c r="D19" s="173"/>
      <c r="E19" s="175" t="s">
        <v>3366</v>
      </c>
    </row>
    <row r="20" spans="1:5" ht="30" customHeight="1" x14ac:dyDescent="0.25">
      <c r="A20" s="173" t="s">
        <v>3367</v>
      </c>
      <c r="B20" s="178" t="s">
        <v>3368</v>
      </c>
      <c r="C20" s="174"/>
      <c r="D20" s="173"/>
      <c r="E20" s="180" t="s">
        <v>3369</v>
      </c>
    </row>
    <row r="21" spans="1:5" ht="75" customHeight="1" x14ac:dyDescent="0.25">
      <c r="A21" s="173" t="s">
        <v>3370</v>
      </c>
      <c r="B21" s="174"/>
      <c r="C21" s="175" t="s">
        <v>3371</v>
      </c>
      <c r="D21" s="173" t="s">
        <v>3372</v>
      </c>
      <c r="E21" s="176" t="s">
        <v>3373</v>
      </c>
    </row>
    <row r="22" spans="1:5" ht="15" customHeight="1" x14ac:dyDescent="0.25">
      <c r="A22" s="173" t="s">
        <v>3374</v>
      </c>
      <c r="B22" s="174"/>
      <c r="C22" s="173" t="s">
        <v>3375</v>
      </c>
      <c r="D22" s="173"/>
      <c r="E22" s="176" t="s">
        <v>3376</v>
      </c>
    </row>
    <row r="23" spans="1:5" ht="15" customHeight="1" x14ac:dyDescent="0.25">
      <c r="A23" s="173" t="s">
        <v>3377</v>
      </c>
      <c r="B23" s="174"/>
      <c r="C23" s="173" t="s">
        <v>3378</v>
      </c>
      <c r="D23" s="173" t="s">
        <v>3379</v>
      </c>
      <c r="E23" s="176" t="s">
        <v>3380</v>
      </c>
    </row>
    <row r="24" spans="1:5" ht="30" customHeight="1" x14ac:dyDescent="0.25">
      <c r="A24" s="173" t="s">
        <v>3381</v>
      </c>
      <c r="B24" s="174"/>
      <c r="C24" s="175" t="s">
        <v>3371</v>
      </c>
      <c r="D24" s="173" t="s">
        <v>3372</v>
      </c>
      <c r="E24" s="176" t="s">
        <v>3382</v>
      </c>
    </row>
    <row r="25" spans="1:5" ht="120" customHeight="1" x14ac:dyDescent="0.25">
      <c r="A25" s="173" t="s">
        <v>3383</v>
      </c>
      <c r="B25" s="173" t="s">
        <v>3384</v>
      </c>
      <c r="C25" s="174"/>
      <c r="D25" s="173" t="s">
        <v>3385</v>
      </c>
      <c r="E25" s="176" t="s">
        <v>3386</v>
      </c>
    </row>
    <row r="26" spans="1:5" ht="15" customHeight="1" x14ac:dyDescent="0.25">
      <c r="A26" s="181" t="s">
        <v>3387</v>
      </c>
      <c r="B26" s="182"/>
      <c r="C26" s="181" t="s">
        <v>3388</v>
      </c>
      <c r="D26" s="181"/>
      <c r="E26" s="183" t="s">
        <v>3389</v>
      </c>
    </row>
    <row r="27" spans="1:5" ht="75" customHeight="1" x14ac:dyDescent="0.25">
      <c r="A27" s="175" t="s">
        <v>3390</v>
      </c>
      <c r="B27" s="175" t="s">
        <v>3391</v>
      </c>
      <c r="C27" s="184"/>
      <c r="D27" s="175" t="s">
        <v>3392</v>
      </c>
      <c r="E27" s="176" t="s">
        <v>3393</v>
      </c>
    </row>
    <row r="28" spans="1:5" ht="15" customHeight="1" x14ac:dyDescent="0.25">
      <c r="A28" s="175" t="s">
        <v>2140</v>
      </c>
      <c r="B28" s="184"/>
      <c r="C28" s="184"/>
      <c r="D28" s="175"/>
      <c r="E28" s="176" t="s">
        <v>3394</v>
      </c>
    </row>
    <row r="29" spans="1:5" ht="15" customHeight="1" x14ac:dyDescent="0.25">
      <c r="A29" s="175" t="s">
        <v>2143</v>
      </c>
      <c r="B29" s="184"/>
      <c r="C29" s="184"/>
      <c r="D29" s="175"/>
      <c r="E29" s="176" t="s">
        <v>3395</v>
      </c>
    </row>
    <row r="30" spans="1:5" ht="15" customHeight="1" x14ac:dyDescent="0.25">
      <c r="A30" s="175" t="s">
        <v>2146</v>
      </c>
      <c r="B30" s="184"/>
      <c r="C30" s="184"/>
      <c r="D30" s="175"/>
      <c r="E30" s="176" t="s">
        <v>3396</v>
      </c>
    </row>
    <row r="31" spans="1:5" ht="75" customHeight="1" x14ac:dyDescent="0.25">
      <c r="A31" s="173" t="s">
        <v>3397</v>
      </c>
      <c r="B31" s="173"/>
      <c r="C31" s="173"/>
      <c r="D31" s="173"/>
      <c r="E31" s="175" t="s">
        <v>3398</v>
      </c>
    </row>
    <row r="32" spans="1:5" ht="60" customHeight="1" x14ac:dyDescent="0.25">
      <c r="A32" s="173" t="s">
        <v>3399</v>
      </c>
      <c r="B32" s="174"/>
      <c r="C32" s="173" t="s">
        <v>3400</v>
      </c>
      <c r="D32" s="173" t="s">
        <v>3401</v>
      </c>
      <c r="E32" s="176" t="s">
        <v>3402</v>
      </c>
    </row>
    <row r="33" spans="1:5" ht="30" customHeight="1" x14ac:dyDescent="0.25">
      <c r="A33" s="173" t="s">
        <v>3403</v>
      </c>
      <c r="B33" s="175" t="s">
        <v>3404</v>
      </c>
      <c r="C33" s="174"/>
      <c r="D33" s="173" t="s">
        <v>3405</v>
      </c>
      <c r="E33" s="176" t="s">
        <v>3406</v>
      </c>
    </row>
    <row r="34" spans="1:5" ht="75" customHeight="1" x14ac:dyDescent="0.25">
      <c r="A34" s="173" t="s">
        <v>3407</v>
      </c>
      <c r="B34" s="173" t="s">
        <v>3408</v>
      </c>
      <c r="C34" s="174"/>
      <c r="D34" s="173" t="s">
        <v>3409</v>
      </c>
      <c r="E34" s="176" t="s">
        <v>3410</v>
      </c>
    </row>
    <row r="35" spans="1:5" ht="15" customHeight="1" x14ac:dyDescent="0.25">
      <c r="A35" s="173" t="s">
        <v>3411</v>
      </c>
      <c r="B35" s="174"/>
      <c r="C35" s="173" t="s">
        <v>3412</v>
      </c>
      <c r="D35" s="173"/>
      <c r="E35" s="177" t="s">
        <v>3413</v>
      </c>
    </row>
    <row r="36" spans="1:5" ht="15" customHeight="1" x14ac:dyDescent="0.25">
      <c r="A36" s="173" t="s">
        <v>3414</v>
      </c>
      <c r="B36" s="173"/>
      <c r="C36" s="173"/>
      <c r="D36" s="173"/>
      <c r="E36" s="164" t="s">
        <v>3415</v>
      </c>
    </row>
    <row r="37" spans="1:5" ht="45" customHeight="1" x14ac:dyDescent="0.25">
      <c r="A37" s="173" t="s">
        <v>3416</v>
      </c>
      <c r="B37" s="173" t="s">
        <v>3417</v>
      </c>
      <c r="C37" s="174"/>
      <c r="D37" s="173"/>
      <c r="E37" s="176" t="s">
        <v>3418</v>
      </c>
    </row>
    <row r="38" spans="1:5" ht="30" customHeight="1" x14ac:dyDescent="0.25">
      <c r="A38" s="173" t="s">
        <v>3419</v>
      </c>
      <c r="B38" s="175" t="s">
        <v>3404</v>
      </c>
      <c r="C38" s="174"/>
      <c r="D38" s="175" t="s">
        <v>3420</v>
      </c>
      <c r="E38" s="175" t="s">
        <v>3421</v>
      </c>
    </row>
    <row r="39" spans="1:5" ht="15" customHeight="1" x14ac:dyDescent="0.25">
      <c r="A39" s="173" t="s">
        <v>3422</v>
      </c>
      <c r="B39" s="173" t="s">
        <v>3423</v>
      </c>
      <c r="C39" s="173" t="s">
        <v>3424</v>
      </c>
      <c r="D39" s="173" t="s">
        <v>3425</v>
      </c>
      <c r="E39" s="176" t="s">
        <v>3426</v>
      </c>
    </row>
    <row r="40" spans="1:5" ht="15" customHeight="1" x14ac:dyDescent="0.25">
      <c r="A40" s="185" t="s">
        <v>3427</v>
      </c>
      <c r="B40" s="186"/>
      <c r="C40" s="185" t="s">
        <v>3428</v>
      </c>
      <c r="D40" s="185"/>
      <c r="E40" s="178" t="s">
        <v>3429</v>
      </c>
    </row>
    <row r="41" spans="1:5" ht="30" customHeight="1" x14ac:dyDescent="0.25">
      <c r="A41" s="185" t="s">
        <v>3430</v>
      </c>
      <c r="B41" s="186"/>
      <c r="C41" s="178" t="s">
        <v>3431</v>
      </c>
      <c r="D41" s="185"/>
      <c r="E41" s="178" t="s">
        <v>3432</v>
      </c>
    </row>
    <row r="42" spans="1:5" ht="60" customHeight="1" x14ac:dyDescent="0.25">
      <c r="A42" s="173" t="s">
        <v>3433</v>
      </c>
      <c r="B42" s="173" t="s">
        <v>3434</v>
      </c>
      <c r="C42" s="175" t="s">
        <v>3435</v>
      </c>
      <c r="D42" s="173" t="s">
        <v>3436</v>
      </c>
      <c r="E42" s="176" t="s">
        <v>3437</v>
      </c>
    </row>
    <row r="43" spans="1:5" ht="15" customHeight="1" x14ac:dyDescent="0.25">
      <c r="A43" s="175" t="s">
        <v>3438</v>
      </c>
      <c r="B43" s="184"/>
      <c r="C43" s="175" t="s">
        <v>3439</v>
      </c>
      <c r="D43" s="175"/>
      <c r="E43" s="176" t="s">
        <v>3440</v>
      </c>
    </row>
    <row r="44" spans="1:5" ht="45" customHeight="1" x14ac:dyDescent="0.25">
      <c r="A44" s="173" t="s">
        <v>3441</v>
      </c>
      <c r="B44" s="175" t="s">
        <v>3442</v>
      </c>
      <c r="C44" s="175" t="s">
        <v>3443</v>
      </c>
      <c r="D44" s="187" t="s">
        <v>3444</v>
      </c>
      <c r="E44" s="176" t="s">
        <v>3445</v>
      </c>
    </row>
    <row r="45" spans="1:5" ht="30" customHeight="1" x14ac:dyDescent="0.25">
      <c r="A45" s="173" t="s">
        <v>3446</v>
      </c>
      <c r="B45" s="174"/>
      <c r="C45" s="173" t="s">
        <v>3447</v>
      </c>
      <c r="D45" s="187" t="s">
        <v>3448</v>
      </c>
      <c r="E45" s="176" t="s">
        <v>3449</v>
      </c>
    </row>
    <row r="46" spans="1:5" ht="30" customHeight="1" x14ac:dyDescent="0.25">
      <c r="A46" s="173" t="s">
        <v>3450</v>
      </c>
      <c r="B46" s="174"/>
      <c r="C46" s="173" t="s">
        <v>3451</v>
      </c>
      <c r="D46" s="187" t="s">
        <v>3452</v>
      </c>
      <c r="E46" s="176" t="s">
        <v>3453</v>
      </c>
    </row>
    <row r="47" spans="1:5" ht="45" customHeight="1" x14ac:dyDescent="0.25">
      <c r="A47" s="173" t="s">
        <v>3454</v>
      </c>
      <c r="B47" s="173" t="s">
        <v>3455</v>
      </c>
      <c r="C47" s="174"/>
      <c r="D47" s="173" t="s">
        <v>3456</v>
      </c>
      <c r="E47" s="176" t="s">
        <v>3457</v>
      </c>
    </row>
    <row r="48" spans="1:5" ht="60" customHeight="1" x14ac:dyDescent="0.25">
      <c r="A48" s="173" t="s">
        <v>3458</v>
      </c>
      <c r="B48" s="175" t="s">
        <v>3459</v>
      </c>
      <c r="C48" s="174"/>
      <c r="D48" s="175" t="s">
        <v>3460</v>
      </c>
      <c r="E48" s="176" t="s">
        <v>3461</v>
      </c>
    </row>
    <row r="49" spans="1:5" ht="15" customHeight="1" x14ac:dyDescent="0.25">
      <c r="A49" s="173" t="s">
        <v>3462</v>
      </c>
      <c r="B49" s="174"/>
      <c r="C49" s="173" t="s">
        <v>3463</v>
      </c>
      <c r="D49" s="173" t="s">
        <v>3464</v>
      </c>
      <c r="E49" s="177" t="s">
        <v>3465</v>
      </c>
    </row>
    <row r="50" spans="1:5" ht="15" customHeight="1" x14ac:dyDescent="0.25">
      <c r="A50" s="173" t="s">
        <v>3466</v>
      </c>
      <c r="B50" s="174"/>
      <c r="C50" s="173" t="s">
        <v>3467</v>
      </c>
      <c r="D50" s="173" t="s">
        <v>3468</v>
      </c>
      <c r="E50" s="177" t="s">
        <v>3469</v>
      </c>
    </row>
    <row r="51" spans="1:5" ht="15" customHeight="1" x14ac:dyDescent="0.25">
      <c r="A51" s="173" t="s">
        <v>2269</v>
      </c>
      <c r="B51" s="174"/>
      <c r="C51" s="173" t="s">
        <v>3316</v>
      </c>
      <c r="D51" s="173" t="s">
        <v>3470</v>
      </c>
      <c r="E51" s="177" t="s">
        <v>3471</v>
      </c>
    </row>
    <row r="52" spans="1:5" ht="30" customHeight="1" x14ac:dyDescent="0.25">
      <c r="A52" s="173" t="s">
        <v>2270</v>
      </c>
      <c r="B52" s="174"/>
      <c r="C52" s="175" t="s">
        <v>3472</v>
      </c>
      <c r="D52" s="173" t="s">
        <v>3473</v>
      </c>
      <c r="E52" s="177" t="s">
        <v>3474</v>
      </c>
    </row>
    <row r="53" spans="1:5" ht="30" customHeight="1" x14ac:dyDescent="0.25">
      <c r="A53" s="173" t="s">
        <v>3475</v>
      </c>
      <c r="B53" s="174"/>
      <c r="C53" s="173" t="s">
        <v>3476</v>
      </c>
      <c r="D53" s="187" t="s">
        <v>3477</v>
      </c>
      <c r="E53" s="176" t="s">
        <v>3478</v>
      </c>
    </row>
    <row r="54" spans="1:5" ht="15" customHeight="1" x14ac:dyDescent="0.25">
      <c r="A54" s="173" t="s">
        <v>3479</v>
      </c>
      <c r="B54" s="173" t="s">
        <v>3480</v>
      </c>
      <c r="C54" s="173" t="s">
        <v>3481</v>
      </c>
      <c r="D54" s="173" t="s">
        <v>3482</v>
      </c>
      <c r="E54" s="177" t="s">
        <v>3483</v>
      </c>
    </row>
    <row r="55" spans="1:5" ht="45" customHeight="1" x14ac:dyDescent="0.25">
      <c r="A55" s="173" t="s">
        <v>2258</v>
      </c>
      <c r="B55" s="174"/>
      <c r="C55" s="173" t="s">
        <v>3484</v>
      </c>
      <c r="D55" s="175" t="s">
        <v>3485</v>
      </c>
      <c r="E55" s="173" t="s">
        <v>3486</v>
      </c>
    </row>
    <row r="56" spans="1:5" ht="45" customHeight="1" x14ac:dyDescent="0.25">
      <c r="A56" s="173" t="s">
        <v>2257</v>
      </c>
      <c r="B56" s="174"/>
      <c r="C56" s="173" t="s">
        <v>3487</v>
      </c>
      <c r="D56" s="175" t="s">
        <v>3488</v>
      </c>
      <c r="E56" s="173" t="s">
        <v>3489</v>
      </c>
    </row>
    <row r="57" spans="1:5" ht="15" customHeight="1" x14ac:dyDescent="0.25">
      <c r="A57" s="173" t="s">
        <v>2261</v>
      </c>
      <c r="B57" s="174"/>
      <c r="C57" s="173" t="s">
        <v>3490</v>
      </c>
      <c r="D57" s="173"/>
      <c r="E57" s="177" t="s">
        <v>3491</v>
      </c>
    </row>
    <row r="58" spans="1:5" ht="15" customHeight="1" x14ac:dyDescent="0.25">
      <c r="A58" s="173" t="s">
        <v>3492</v>
      </c>
      <c r="B58" s="174"/>
      <c r="C58" s="173" t="s">
        <v>3493</v>
      </c>
      <c r="D58" s="173"/>
      <c r="E58" s="177" t="s">
        <v>3494</v>
      </c>
    </row>
    <row r="59" spans="1:5" ht="15" customHeight="1" x14ac:dyDescent="0.25">
      <c r="A59" s="173" t="s">
        <v>3495</v>
      </c>
      <c r="B59" s="173" t="s">
        <v>3496</v>
      </c>
      <c r="C59" s="173" t="s">
        <v>3497</v>
      </c>
      <c r="D59" s="173"/>
      <c r="E59" s="177" t="s">
        <v>3498</v>
      </c>
    </row>
    <row r="60" spans="1:5" ht="15" customHeight="1" x14ac:dyDescent="0.25">
      <c r="A60" s="173" t="s">
        <v>3499</v>
      </c>
      <c r="B60" s="174"/>
      <c r="C60" s="173" t="s">
        <v>3500</v>
      </c>
      <c r="D60" s="173"/>
      <c r="E60" s="177" t="s">
        <v>3501</v>
      </c>
    </row>
    <row r="61" spans="1:5" ht="45" customHeight="1" x14ac:dyDescent="0.25">
      <c r="A61" s="173" t="s">
        <v>3502</v>
      </c>
      <c r="B61" s="173" t="s">
        <v>3503</v>
      </c>
      <c r="C61" s="174"/>
      <c r="D61" s="175" t="s">
        <v>3504</v>
      </c>
      <c r="E61" s="173" t="s">
        <v>3505</v>
      </c>
    </row>
    <row r="62" spans="1:5" ht="15" customHeight="1" x14ac:dyDescent="0.25">
      <c r="A62" s="173" t="s">
        <v>3506</v>
      </c>
      <c r="B62" s="173" t="s">
        <v>3496</v>
      </c>
      <c r="C62" s="174"/>
      <c r="D62" s="173"/>
      <c r="E62" s="177" t="s">
        <v>3507</v>
      </c>
    </row>
    <row r="63" spans="1:5" ht="15" customHeight="1" x14ac:dyDescent="0.25">
      <c r="A63" s="173" t="s">
        <v>3508</v>
      </c>
      <c r="B63" s="173" t="s">
        <v>3496</v>
      </c>
      <c r="C63" s="174"/>
      <c r="D63" s="173"/>
      <c r="E63" s="177" t="s">
        <v>3509</v>
      </c>
    </row>
    <row r="64" spans="1:5" ht="15" customHeight="1" x14ac:dyDescent="0.25">
      <c r="A64" s="187" t="s">
        <v>3510</v>
      </c>
      <c r="B64" s="173" t="s">
        <v>3496</v>
      </c>
      <c r="C64" s="174"/>
      <c r="D64" s="173" t="s">
        <v>3511</v>
      </c>
      <c r="E64" s="177" t="s">
        <v>3512</v>
      </c>
    </row>
    <row r="65" spans="1:5" ht="30" customHeight="1" x14ac:dyDescent="0.25">
      <c r="A65" s="187" t="s">
        <v>3513</v>
      </c>
      <c r="B65" s="173" t="s">
        <v>3496</v>
      </c>
      <c r="C65" s="174"/>
      <c r="D65" s="173" t="s">
        <v>3514</v>
      </c>
      <c r="E65" s="176" t="s">
        <v>3515</v>
      </c>
    </row>
    <row r="66" spans="1:5" ht="15" customHeight="1" x14ac:dyDescent="0.25">
      <c r="A66" s="187" t="s">
        <v>3516</v>
      </c>
      <c r="B66" s="173" t="s">
        <v>3496</v>
      </c>
      <c r="C66" s="174"/>
      <c r="D66" s="173" t="s">
        <v>3517</v>
      </c>
      <c r="E66" s="188" t="s">
        <v>3518</v>
      </c>
    </row>
    <row r="67" spans="1:5" ht="15" customHeight="1" x14ac:dyDescent="0.25">
      <c r="A67" s="187" t="s">
        <v>3519</v>
      </c>
      <c r="B67" s="173" t="s">
        <v>3496</v>
      </c>
      <c r="C67" s="174"/>
      <c r="D67" s="173" t="s">
        <v>3520</v>
      </c>
      <c r="E67" s="188" t="s">
        <v>3521</v>
      </c>
    </row>
    <row r="68" spans="1:5" ht="15" customHeight="1" x14ac:dyDescent="0.25">
      <c r="A68" s="173" t="s">
        <v>3522</v>
      </c>
      <c r="B68" s="173" t="s">
        <v>3496</v>
      </c>
      <c r="C68" s="174"/>
      <c r="D68" s="173" t="s">
        <v>3523</v>
      </c>
      <c r="E68" s="177" t="s">
        <v>3524</v>
      </c>
    </row>
    <row r="69" spans="1:5" ht="15" customHeight="1" x14ac:dyDescent="0.25">
      <c r="A69" s="187" t="s">
        <v>3525</v>
      </c>
      <c r="B69" s="173" t="s">
        <v>3496</v>
      </c>
      <c r="C69" s="174"/>
      <c r="D69" s="173" t="s">
        <v>3526</v>
      </c>
      <c r="E69" s="177" t="s">
        <v>3527</v>
      </c>
    </row>
    <row r="70" spans="1:5" ht="30" customHeight="1" x14ac:dyDescent="0.25">
      <c r="A70" s="187" t="s">
        <v>3528</v>
      </c>
      <c r="B70" s="173" t="s">
        <v>3496</v>
      </c>
      <c r="C70" s="174"/>
      <c r="D70" s="173" t="s">
        <v>3529</v>
      </c>
      <c r="E70" s="176" t="s">
        <v>3530</v>
      </c>
    </row>
    <row r="71" spans="1:5" ht="45" customHeight="1" x14ac:dyDescent="0.25">
      <c r="A71" s="189" t="s">
        <v>3531</v>
      </c>
      <c r="B71" s="173" t="s">
        <v>3496</v>
      </c>
      <c r="C71" s="190"/>
      <c r="D71" s="176"/>
      <c r="E71" s="176" t="s">
        <v>3532</v>
      </c>
    </row>
    <row r="72" spans="1:5" ht="45" customHeight="1" x14ac:dyDescent="0.25">
      <c r="A72" s="173" t="s">
        <v>3533</v>
      </c>
      <c r="B72" s="173" t="s">
        <v>3408</v>
      </c>
      <c r="C72" s="174"/>
      <c r="D72" s="173"/>
      <c r="E72" s="176" t="s">
        <v>3534</v>
      </c>
    </row>
    <row r="73" spans="1:5" ht="15" customHeight="1" x14ac:dyDescent="0.25">
      <c r="A73" s="173" t="s">
        <v>3535</v>
      </c>
      <c r="B73" s="173" t="s">
        <v>3408</v>
      </c>
      <c r="C73" s="174"/>
      <c r="D73" s="173" t="s">
        <v>3536</v>
      </c>
      <c r="E73" s="177" t="s">
        <v>3537</v>
      </c>
    </row>
    <row r="74" spans="1:5" ht="15" customHeight="1" x14ac:dyDescent="0.25">
      <c r="A74" s="173" t="s">
        <v>3538</v>
      </c>
      <c r="B74" s="173" t="s">
        <v>3408</v>
      </c>
      <c r="C74" s="174"/>
      <c r="D74" s="173" t="s">
        <v>3539</v>
      </c>
      <c r="E74" s="177" t="s">
        <v>3540</v>
      </c>
    </row>
    <row r="75" spans="1:5" ht="15" customHeight="1" x14ac:dyDescent="0.25">
      <c r="A75" s="173" t="s">
        <v>3541</v>
      </c>
      <c r="B75" s="173" t="s">
        <v>3408</v>
      </c>
      <c r="C75" s="174"/>
      <c r="D75" s="173" t="s">
        <v>3542</v>
      </c>
      <c r="E75" s="177" t="s">
        <v>3543</v>
      </c>
    </row>
    <row r="76" spans="1:5" ht="31.5" customHeight="1" x14ac:dyDescent="0.25">
      <c r="A76" s="173" t="s">
        <v>3544</v>
      </c>
      <c r="B76" s="175" t="s">
        <v>3335</v>
      </c>
      <c r="C76" s="174"/>
      <c r="D76" s="173"/>
      <c r="E76" s="176" t="s">
        <v>3545</v>
      </c>
    </row>
    <row r="77" spans="1:5" ht="15" customHeight="1" x14ac:dyDescent="0.25">
      <c r="A77" s="173" t="s">
        <v>3546</v>
      </c>
      <c r="B77" s="175" t="s">
        <v>3391</v>
      </c>
      <c r="C77" s="174"/>
      <c r="D77" s="173"/>
      <c r="E77" s="177" t="s">
        <v>3547</v>
      </c>
    </row>
    <row r="78" spans="1:5" ht="15" customHeight="1" x14ac:dyDescent="0.25">
      <c r="A78" s="173" t="s">
        <v>3548</v>
      </c>
      <c r="B78" s="174"/>
      <c r="C78" s="174"/>
      <c r="D78" s="173" t="s">
        <v>3549</v>
      </c>
      <c r="E78" s="177" t="s">
        <v>3550</v>
      </c>
    </row>
    <row r="79" spans="1:5" ht="15" customHeight="1" x14ac:dyDescent="0.25">
      <c r="A79" s="187" t="s">
        <v>2193</v>
      </c>
      <c r="B79" s="173" t="s">
        <v>3480</v>
      </c>
      <c r="C79" s="173" t="s">
        <v>3481</v>
      </c>
      <c r="D79" s="173" t="s">
        <v>3482</v>
      </c>
      <c r="E79" s="177" t="s">
        <v>3551</v>
      </c>
    </row>
    <row r="80" spans="1:5" ht="45" customHeight="1" x14ac:dyDescent="0.25">
      <c r="A80" s="187" t="s">
        <v>2191</v>
      </c>
      <c r="B80" s="174"/>
      <c r="C80" s="173" t="s">
        <v>3484</v>
      </c>
      <c r="D80" s="175" t="s">
        <v>3488</v>
      </c>
      <c r="E80" s="177" t="s">
        <v>3552</v>
      </c>
    </row>
    <row r="81" spans="1:5" ht="45" customHeight="1" x14ac:dyDescent="0.25">
      <c r="A81" s="173" t="s">
        <v>3553</v>
      </c>
      <c r="B81" s="174"/>
      <c r="C81" s="174"/>
      <c r="D81" s="175" t="s">
        <v>3554</v>
      </c>
      <c r="E81" s="177" t="s">
        <v>3555</v>
      </c>
    </row>
    <row r="82" spans="1:5" ht="30" customHeight="1" x14ac:dyDescent="0.25">
      <c r="A82" s="173" t="s">
        <v>3556</v>
      </c>
      <c r="B82" s="174"/>
      <c r="C82" s="174"/>
      <c r="D82" s="175" t="s">
        <v>3557</v>
      </c>
      <c r="E82" s="177" t="s">
        <v>3558</v>
      </c>
    </row>
    <row r="83" spans="1:5" ht="45" customHeight="1" x14ac:dyDescent="0.25">
      <c r="A83" s="173" t="s">
        <v>3559</v>
      </c>
      <c r="B83" s="174"/>
      <c r="C83" s="174"/>
      <c r="D83" s="175" t="s">
        <v>3560</v>
      </c>
      <c r="E83" s="176" t="s">
        <v>3561</v>
      </c>
    </row>
    <row r="84" spans="1:5" ht="45" customHeight="1" x14ac:dyDescent="0.25">
      <c r="A84" s="173" t="s">
        <v>3562</v>
      </c>
      <c r="B84" s="174"/>
      <c r="C84" s="174"/>
      <c r="D84" s="175" t="s">
        <v>3563</v>
      </c>
      <c r="E84" s="177" t="s">
        <v>3564</v>
      </c>
    </row>
    <row r="85" spans="1:5" ht="47.25" customHeight="1" x14ac:dyDescent="0.25">
      <c r="A85" s="173" t="s">
        <v>3565</v>
      </c>
      <c r="B85" s="174"/>
      <c r="C85" s="174"/>
      <c r="D85" s="175" t="s">
        <v>3566</v>
      </c>
      <c r="E85" s="177" t="s">
        <v>3567</v>
      </c>
    </row>
    <row r="86" spans="1:5" ht="45" customHeight="1" x14ac:dyDescent="0.25">
      <c r="A86" s="173" t="s">
        <v>3568</v>
      </c>
      <c r="B86" s="174"/>
      <c r="C86" s="174"/>
      <c r="D86" s="175" t="s">
        <v>3569</v>
      </c>
      <c r="E86" s="177" t="s">
        <v>3570</v>
      </c>
    </row>
    <row r="87" spans="1:5" ht="30" customHeight="1" x14ac:dyDescent="0.25">
      <c r="A87" s="173" t="s">
        <v>3571</v>
      </c>
      <c r="B87" s="174"/>
      <c r="C87" s="174"/>
      <c r="D87" s="175" t="s">
        <v>3572</v>
      </c>
      <c r="E87" s="177" t="s">
        <v>3573</v>
      </c>
    </row>
    <row r="88" spans="1:5" ht="45" customHeight="1" x14ac:dyDescent="0.25">
      <c r="A88" s="173" t="s">
        <v>3574</v>
      </c>
      <c r="B88" s="174"/>
      <c r="C88" s="174"/>
      <c r="D88" s="175" t="s">
        <v>3575</v>
      </c>
      <c r="E88" s="177" t="s">
        <v>3576</v>
      </c>
    </row>
    <row r="89" spans="1:5" ht="45" customHeight="1" x14ac:dyDescent="0.25">
      <c r="A89" s="173" t="s">
        <v>3577</v>
      </c>
      <c r="B89" s="174"/>
      <c r="C89" s="174"/>
      <c r="D89" s="175" t="s">
        <v>3578</v>
      </c>
      <c r="E89" s="176" t="s">
        <v>3579</v>
      </c>
    </row>
    <row r="90" spans="1:5" ht="15" customHeight="1" x14ac:dyDescent="0.25">
      <c r="A90" s="173" t="s">
        <v>3580</v>
      </c>
      <c r="B90" s="174"/>
      <c r="C90" s="174"/>
      <c r="D90" s="173" t="s">
        <v>3344</v>
      </c>
      <c r="E90" s="177" t="s">
        <v>3581</v>
      </c>
    </row>
    <row r="91" spans="1:5" ht="15" customHeight="1" x14ac:dyDescent="0.25">
      <c r="A91" s="173" t="s">
        <v>3582</v>
      </c>
      <c r="B91" s="174"/>
      <c r="C91" s="174"/>
      <c r="D91" s="173" t="s">
        <v>3477</v>
      </c>
      <c r="E91" s="177" t="s">
        <v>3583</v>
      </c>
    </row>
    <row r="92" spans="1:5" ht="15" customHeight="1" x14ac:dyDescent="0.25">
      <c r="A92" s="187" t="s">
        <v>3584</v>
      </c>
      <c r="B92" s="174"/>
      <c r="C92" s="174"/>
      <c r="D92" s="173" t="s">
        <v>3585</v>
      </c>
      <c r="E92" s="177" t="s">
        <v>3586</v>
      </c>
    </row>
    <row r="93" spans="1:5" ht="15" customHeight="1" x14ac:dyDescent="0.25">
      <c r="A93" s="187" t="s">
        <v>3587</v>
      </c>
      <c r="B93" s="174"/>
      <c r="C93" s="174"/>
      <c r="D93" s="173" t="s">
        <v>3588</v>
      </c>
      <c r="E93" s="177" t="s">
        <v>3589</v>
      </c>
    </row>
    <row r="94" spans="1:5" ht="15" customHeight="1" x14ac:dyDescent="0.25">
      <c r="A94" s="187" t="s">
        <v>3590</v>
      </c>
      <c r="B94" s="174"/>
      <c r="C94" s="174"/>
      <c r="D94" s="173" t="s">
        <v>3591</v>
      </c>
      <c r="E94" s="177" t="s">
        <v>3592</v>
      </c>
    </row>
    <row r="95" spans="1:5" ht="15" customHeight="1" x14ac:dyDescent="0.25">
      <c r="A95" s="187" t="s">
        <v>3593</v>
      </c>
      <c r="B95" s="174"/>
      <c r="C95" s="174"/>
      <c r="D95" s="173" t="s">
        <v>3594</v>
      </c>
      <c r="E95" s="177" t="s">
        <v>3595</v>
      </c>
    </row>
    <row r="96" spans="1:5" ht="15" customHeight="1" x14ac:dyDescent="0.25">
      <c r="A96" s="187" t="s">
        <v>3596</v>
      </c>
      <c r="B96" s="174"/>
      <c r="C96" s="174"/>
      <c r="D96" s="173" t="s">
        <v>3597</v>
      </c>
      <c r="E96" s="177" t="s">
        <v>3598</v>
      </c>
    </row>
    <row r="97" spans="1:5" ht="15" customHeight="1" x14ac:dyDescent="0.25">
      <c r="A97" s="187" t="s">
        <v>3599</v>
      </c>
      <c r="B97" s="174"/>
      <c r="C97" s="174"/>
      <c r="D97" s="173" t="s">
        <v>3600</v>
      </c>
      <c r="E97" s="177" t="s">
        <v>3601</v>
      </c>
    </row>
    <row r="98" spans="1:5" ht="15" customHeight="1" x14ac:dyDescent="0.25">
      <c r="A98" s="187" t="s">
        <v>3602</v>
      </c>
      <c r="B98" s="174"/>
      <c r="C98" s="174"/>
      <c r="D98" s="173" t="s">
        <v>3517</v>
      </c>
      <c r="E98" s="177" t="s">
        <v>3603</v>
      </c>
    </row>
    <row r="99" spans="1:5" ht="15" customHeight="1" x14ac:dyDescent="0.25">
      <c r="A99" s="187" t="s">
        <v>3604</v>
      </c>
      <c r="B99" s="174"/>
      <c r="C99" s="174"/>
      <c r="D99" s="173" t="s">
        <v>3514</v>
      </c>
      <c r="E99" s="177" t="s">
        <v>3605</v>
      </c>
    </row>
    <row r="100" spans="1:5" ht="15" customHeight="1" x14ac:dyDescent="0.25">
      <c r="A100" s="187" t="s">
        <v>3606</v>
      </c>
      <c r="B100" s="174"/>
      <c r="C100" s="174"/>
      <c r="D100" s="173" t="s">
        <v>3520</v>
      </c>
      <c r="E100" s="177" t="s">
        <v>3607</v>
      </c>
    </row>
    <row r="101" spans="1:5" ht="15" customHeight="1" x14ac:dyDescent="0.25">
      <c r="A101" s="187" t="s">
        <v>3608</v>
      </c>
      <c r="B101" s="174"/>
      <c r="C101" s="174"/>
      <c r="D101" s="173" t="s">
        <v>3609</v>
      </c>
      <c r="E101" s="177" t="s">
        <v>3610</v>
      </c>
    </row>
    <row r="102" spans="1:5" ht="15" customHeight="1" x14ac:dyDescent="0.25">
      <c r="A102" s="173" t="s">
        <v>3611</v>
      </c>
      <c r="B102" s="174"/>
      <c r="C102" s="174"/>
      <c r="D102" s="173" t="s">
        <v>3612</v>
      </c>
      <c r="E102" s="177" t="s">
        <v>3595</v>
      </c>
    </row>
    <row r="103" spans="1:5" ht="15" customHeight="1" x14ac:dyDescent="0.25">
      <c r="A103" s="173" t="s">
        <v>3613</v>
      </c>
      <c r="B103" s="174"/>
      <c r="C103" s="174"/>
      <c r="D103" s="173" t="s">
        <v>3614</v>
      </c>
      <c r="E103" s="177" t="s">
        <v>3615</v>
      </c>
    </row>
    <row r="104" spans="1:5" ht="15" customHeight="1" x14ac:dyDescent="0.25">
      <c r="A104" s="173" t="s">
        <v>3616</v>
      </c>
      <c r="B104" s="174"/>
      <c r="C104" s="174"/>
      <c r="D104" s="173" t="s">
        <v>3617</v>
      </c>
      <c r="E104" s="177" t="s">
        <v>3618</v>
      </c>
    </row>
    <row r="105" spans="1:5" ht="15" customHeight="1" x14ac:dyDescent="0.25">
      <c r="A105" s="187" t="s">
        <v>3619</v>
      </c>
      <c r="B105" s="174"/>
      <c r="C105" s="174"/>
      <c r="D105" s="173" t="s">
        <v>3620</v>
      </c>
      <c r="E105" s="177" t="s">
        <v>3621</v>
      </c>
    </row>
    <row r="106" spans="1:5" ht="15" customHeight="1" x14ac:dyDescent="0.25">
      <c r="A106" s="173" t="s">
        <v>3622</v>
      </c>
      <c r="B106" s="174"/>
      <c r="C106" s="174"/>
      <c r="D106" s="173" t="s">
        <v>3623</v>
      </c>
      <c r="E106" s="177" t="s">
        <v>3624</v>
      </c>
    </row>
    <row r="107" spans="1:5" ht="15" customHeight="1" x14ac:dyDescent="0.25">
      <c r="A107" s="173" t="s">
        <v>3625</v>
      </c>
      <c r="B107" s="174"/>
      <c r="C107" s="174"/>
      <c r="D107" s="173" t="s">
        <v>3626</v>
      </c>
      <c r="E107" s="177" t="s">
        <v>3627</v>
      </c>
    </row>
    <row r="108" spans="1:5" ht="15" customHeight="1" x14ac:dyDescent="0.25">
      <c r="A108" s="173" t="s">
        <v>3628</v>
      </c>
      <c r="B108" s="174"/>
      <c r="C108" s="174"/>
      <c r="D108" s="173" t="s">
        <v>3629</v>
      </c>
      <c r="E108" s="177" t="s">
        <v>3630</v>
      </c>
    </row>
    <row r="109" spans="1:5" ht="15" customHeight="1" x14ac:dyDescent="0.25">
      <c r="A109" s="173" t="s">
        <v>3631</v>
      </c>
      <c r="B109" s="174"/>
      <c r="C109" s="174"/>
      <c r="D109" s="173" t="s">
        <v>3632</v>
      </c>
      <c r="E109" s="177" t="s">
        <v>3633</v>
      </c>
    </row>
    <row r="110" spans="1:5" ht="15" customHeight="1" x14ac:dyDescent="0.25">
      <c r="A110" s="173" t="s">
        <v>3634</v>
      </c>
      <c r="B110" s="174"/>
      <c r="C110" s="174"/>
      <c r="D110" s="173" t="s">
        <v>3635</v>
      </c>
      <c r="E110" s="177" t="s">
        <v>3636</v>
      </c>
    </row>
    <row r="111" spans="1:5" ht="15" customHeight="1" x14ac:dyDescent="0.25">
      <c r="A111" s="173" t="s">
        <v>3637</v>
      </c>
      <c r="B111" s="174"/>
      <c r="C111" s="174"/>
      <c r="D111" s="173" t="s">
        <v>3638</v>
      </c>
      <c r="E111" s="177" t="s">
        <v>3639</v>
      </c>
    </row>
    <row r="112" spans="1:5" ht="15" customHeight="1" x14ac:dyDescent="0.25">
      <c r="A112" s="177" t="s">
        <v>3640</v>
      </c>
      <c r="B112" s="179"/>
      <c r="C112" s="179"/>
      <c r="D112" s="173" t="s">
        <v>3641</v>
      </c>
      <c r="E112" s="177" t="s">
        <v>3642</v>
      </c>
    </row>
    <row r="113" spans="1:5" ht="15" customHeight="1" x14ac:dyDescent="0.25">
      <c r="A113" s="177" t="s">
        <v>3643</v>
      </c>
      <c r="B113" s="179"/>
      <c r="C113" s="179"/>
      <c r="D113" s="173" t="s">
        <v>3644</v>
      </c>
      <c r="E113" s="177" t="s">
        <v>3645</v>
      </c>
    </row>
    <row r="114" spans="1:5" ht="15" customHeight="1" x14ac:dyDescent="0.25">
      <c r="A114" s="191" t="s">
        <v>556</v>
      </c>
      <c r="B114" s="192"/>
      <c r="C114" s="192"/>
      <c r="D114" s="173" t="s">
        <v>3646</v>
      </c>
      <c r="E114" s="177" t="s">
        <v>3647</v>
      </c>
    </row>
    <row r="115" spans="1:5" ht="15" customHeight="1" x14ac:dyDescent="0.25">
      <c r="A115" s="191" t="s">
        <v>558</v>
      </c>
      <c r="B115" s="192"/>
      <c r="C115" s="192"/>
      <c r="D115" s="173" t="s">
        <v>3648</v>
      </c>
      <c r="E115" s="177" t="s">
        <v>3649</v>
      </c>
    </row>
    <row r="116" spans="1:5" ht="15" customHeight="1" x14ac:dyDescent="0.25">
      <c r="A116" s="177" t="s">
        <v>3650</v>
      </c>
      <c r="B116" s="179"/>
      <c r="C116" s="179"/>
      <c r="D116" s="173" t="s">
        <v>3651</v>
      </c>
      <c r="E116" s="177" t="s">
        <v>3652</v>
      </c>
    </row>
    <row r="117" spans="1:5" ht="15" customHeight="1" x14ac:dyDescent="0.25">
      <c r="A117" s="177" t="s">
        <v>3653</v>
      </c>
      <c r="B117" s="179"/>
      <c r="C117" s="179"/>
      <c r="D117" s="173" t="s">
        <v>3654</v>
      </c>
      <c r="E117" s="177" t="s">
        <v>3655</v>
      </c>
    </row>
    <row r="118" spans="1:5" ht="15" customHeight="1" x14ac:dyDescent="0.25">
      <c r="A118" s="177" t="s">
        <v>627</v>
      </c>
      <c r="B118" s="179"/>
      <c r="C118" s="179"/>
      <c r="D118" s="173" t="s">
        <v>3656</v>
      </c>
      <c r="E118" s="177" t="s">
        <v>3657</v>
      </c>
    </row>
    <row r="119" spans="1:5" ht="15" customHeight="1" x14ac:dyDescent="0.25">
      <c r="A119" s="177" t="s">
        <v>3658</v>
      </c>
      <c r="B119" s="179"/>
      <c r="C119" s="179"/>
      <c r="D119" s="177" t="s">
        <v>3536</v>
      </c>
      <c r="E119" s="177" t="s">
        <v>3659</v>
      </c>
    </row>
    <row r="120" spans="1:5" ht="15" customHeight="1" x14ac:dyDescent="0.25">
      <c r="A120" s="177" t="s">
        <v>3660</v>
      </c>
      <c r="B120" s="179"/>
      <c r="C120" s="179"/>
      <c r="D120" s="177" t="s">
        <v>3661</v>
      </c>
      <c r="E120" s="177" t="s">
        <v>3662</v>
      </c>
    </row>
    <row r="121" spans="1:5" ht="15" customHeight="1" x14ac:dyDescent="0.25">
      <c r="A121" s="177" t="s">
        <v>3663</v>
      </c>
      <c r="B121" s="179"/>
      <c r="C121" s="179"/>
      <c r="D121" s="177" t="s">
        <v>3664</v>
      </c>
      <c r="E121" s="177" t="s">
        <v>3665</v>
      </c>
    </row>
    <row r="122" spans="1:5" ht="15" customHeight="1" x14ac:dyDescent="0.25">
      <c r="A122" s="177" t="s">
        <v>3666</v>
      </c>
      <c r="B122" s="179"/>
      <c r="C122" s="179"/>
      <c r="D122" s="177" t="s">
        <v>3667</v>
      </c>
      <c r="E122" s="177" t="s">
        <v>3668</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64" customWidth="1"/>
    <col min="2" max="2" width="48.42578125" style="207" customWidth="1"/>
    <col min="3" max="3" width="38.42578125" style="207" customWidth="1"/>
    <col min="4" max="4" width="56.5703125" style="164" customWidth="1"/>
    <col min="5" max="5" width="255.7109375" style="164" customWidth="1"/>
    <col min="6" max="1026" width="11.42578125" style="164" customWidth="1"/>
    <col min="1027" max="16384" width="11.42578125" style="164"/>
  </cols>
  <sheetData>
    <row r="1" spans="1:5" s="172" customFormat="1" ht="21" customHeight="1" x14ac:dyDescent="0.35">
      <c r="A1" s="171" t="s">
        <v>3669</v>
      </c>
      <c r="B1" s="193" t="s">
        <v>3670</v>
      </c>
      <c r="C1" s="193" t="s">
        <v>3671</v>
      </c>
      <c r="D1" s="171" t="s">
        <v>3309</v>
      </c>
      <c r="E1" s="171" t="s">
        <v>3672</v>
      </c>
    </row>
    <row r="2" spans="1:5" ht="105" customHeight="1" x14ac:dyDescent="0.25">
      <c r="A2" s="173" t="s">
        <v>3673</v>
      </c>
      <c r="B2" s="187" t="s">
        <v>3674</v>
      </c>
      <c r="C2" s="194"/>
      <c r="D2" s="173"/>
      <c r="E2" s="175" t="s">
        <v>3675</v>
      </c>
    </row>
    <row r="3" spans="1:5" ht="60" customHeight="1" x14ac:dyDescent="0.25">
      <c r="A3" s="173" t="s">
        <v>3676</v>
      </c>
      <c r="B3" s="187" t="s">
        <v>3677</v>
      </c>
      <c r="C3" s="187" t="s">
        <v>3678</v>
      </c>
      <c r="D3" s="173" t="s">
        <v>3679</v>
      </c>
      <c r="E3" s="175" t="s">
        <v>3680</v>
      </c>
    </row>
    <row r="4" spans="1:5" ht="15" customHeight="1" x14ac:dyDescent="0.25">
      <c r="A4" s="173" t="s">
        <v>3681</v>
      </c>
      <c r="B4" s="187" t="s">
        <v>3682</v>
      </c>
      <c r="C4" s="194"/>
      <c r="D4" s="173"/>
      <c r="E4" s="164" t="s">
        <v>3321</v>
      </c>
    </row>
    <row r="5" spans="1:5" ht="15" customHeight="1" x14ac:dyDescent="0.25">
      <c r="A5" s="173" t="s">
        <v>3683</v>
      </c>
      <c r="B5" s="194"/>
      <c r="C5" s="194"/>
      <c r="D5" s="173"/>
      <c r="E5" s="164" t="s">
        <v>3321</v>
      </c>
    </row>
    <row r="6" spans="1:5" ht="15" customHeight="1" x14ac:dyDescent="0.25">
      <c r="A6" s="173" t="s">
        <v>3684</v>
      </c>
      <c r="B6" s="194"/>
      <c r="C6" s="194"/>
      <c r="D6" s="173"/>
      <c r="E6" s="164" t="s">
        <v>3321</v>
      </c>
    </row>
    <row r="7" spans="1:5" ht="105" customHeight="1" x14ac:dyDescent="0.25">
      <c r="A7" s="173" t="s">
        <v>3685</v>
      </c>
      <c r="B7" s="195" t="s">
        <v>3686</v>
      </c>
      <c r="C7" s="194"/>
      <c r="D7" s="173"/>
      <c r="E7" s="175" t="s">
        <v>3687</v>
      </c>
    </row>
    <row r="8" spans="1:5" ht="90" customHeight="1" x14ac:dyDescent="0.25">
      <c r="A8" s="173" t="s">
        <v>3688</v>
      </c>
      <c r="B8" s="194"/>
      <c r="C8" s="195" t="s">
        <v>3689</v>
      </c>
      <c r="D8" s="173" t="s">
        <v>3690</v>
      </c>
      <c r="E8" s="176" t="s">
        <v>3691</v>
      </c>
    </row>
    <row r="9" spans="1:5" ht="15" customHeight="1" x14ac:dyDescent="0.25">
      <c r="A9" s="173" t="s">
        <v>3692</v>
      </c>
      <c r="B9" s="194"/>
      <c r="C9" s="187" t="s">
        <v>3693</v>
      </c>
      <c r="D9" s="173"/>
      <c r="E9" s="177" t="s">
        <v>3694</v>
      </c>
    </row>
    <row r="10" spans="1:5" ht="30" customHeight="1" x14ac:dyDescent="0.25">
      <c r="A10" s="173" t="s">
        <v>3695</v>
      </c>
      <c r="B10" s="195" t="s">
        <v>3696</v>
      </c>
      <c r="C10" s="194"/>
      <c r="D10" s="173"/>
      <c r="E10" s="176" t="s">
        <v>3697</v>
      </c>
    </row>
    <row r="11" spans="1:5" ht="15" customHeight="1" x14ac:dyDescent="0.25">
      <c r="A11" s="173" t="s">
        <v>3698</v>
      </c>
      <c r="B11" s="194"/>
      <c r="C11" s="187" t="s">
        <v>3699</v>
      </c>
      <c r="D11" s="173" t="s">
        <v>3339</v>
      </c>
      <c r="E11" s="176" t="s">
        <v>3700</v>
      </c>
    </row>
    <row r="12" spans="1:5" ht="30" customHeight="1" x14ac:dyDescent="0.25">
      <c r="A12" s="178" t="s">
        <v>3701</v>
      </c>
      <c r="B12" s="196" t="s">
        <v>3702</v>
      </c>
      <c r="C12" s="196" t="s">
        <v>3703</v>
      </c>
      <c r="D12" s="178" t="s">
        <v>3344</v>
      </c>
      <c r="E12" s="178" t="s">
        <v>3704</v>
      </c>
    </row>
    <row r="13" spans="1:5" ht="30" customHeight="1" x14ac:dyDescent="0.25">
      <c r="A13" s="173" t="s">
        <v>3705</v>
      </c>
      <c r="B13" s="196" t="s">
        <v>3347</v>
      </c>
      <c r="C13" s="194"/>
      <c r="D13" s="173"/>
      <c r="E13" s="175" t="s">
        <v>3706</v>
      </c>
    </row>
    <row r="14" spans="1:5" ht="60" customHeight="1" x14ac:dyDescent="0.25">
      <c r="A14" s="173" t="s">
        <v>3707</v>
      </c>
      <c r="B14" s="196" t="s">
        <v>3708</v>
      </c>
      <c r="C14" s="194"/>
      <c r="D14" s="173"/>
      <c r="E14" s="175" t="s">
        <v>3709</v>
      </c>
    </row>
    <row r="15" spans="1:5" ht="30" customHeight="1" x14ac:dyDescent="0.25">
      <c r="A15" s="177" t="s">
        <v>3710</v>
      </c>
      <c r="B15" s="196" t="s">
        <v>3711</v>
      </c>
      <c r="C15" s="197"/>
      <c r="D15" s="177"/>
      <c r="E15" s="180" t="s">
        <v>3712</v>
      </c>
    </row>
    <row r="16" spans="1:5" ht="45" customHeight="1" x14ac:dyDescent="0.25">
      <c r="A16" s="173" t="s">
        <v>3713</v>
      </c>
      <c r="B16" s="196" t="s">
        <v>3714</v>
      </c>
      <c r="C16" s="194"/>
      <c r="D16" s="173"/>
      <c r="E16" s="175" t="s">
        <v>3715</v>
      </c>
    </row>
    <row r="17" spans="1:5" ht="60" customHeight="1" x14ac:dyDescent="0.25">
      <c r="A17" s="173" t="s">
        <v>3716</v>
      </c>
      <c r="B17" s="196" t="s">
        <v>3717</v>
      </c>
      <c r="C17" s="194"/>
      <c r="D17" s="173"/>
      <c r="E17" s="175" t="s">
        <v>3718</v>
      </c>
    </row>
    <row r="18" spans="1:5" ht="30" customHeight="1" x14ac:dyDescent="0.25">
      <c r="A18" s="173" t="s">
        <v>3719</v>
      </c>
      <c r="B18" s="196" t="s">
        <v>3720</v>
      </c>
      <c r="C18" s="194"/>
      <c r="D18" s="173"/>
      <c r="E18" s="180" t="s">
        <v>3721</v>
      </c>
    </row>
    <row r="19" spans="1:5" ht="60" customHeight="1" x14ac:dyDescent="0.25">
      <c r="A19" s="173" t="s">
        <v>3722</v>
      </c>
      <c r="B19" s="196" t="s">
        <v>3723</v>
      </c>
      <c r="C19" s="194"/>
      <c r="D19" s="173"/>
      <c r="E19" s="175" t="s">
        <v>3724</v>
      </c>
    </row>
    <row r="20" spans="1:5" ht="30" customHeight="1" x14ac:dyDescent="0.25">
      <c r="A20" s="173" t="s">
        <v>3725</v>
      </c>
      <c r="B20" s="196" t="s">
        <v>3726</v>
      </c>
      <c r="C20" s="194"/>
      <c r="D20" s="173"/>
      <c r="E20" s="180" t="s">
        <v>3727</v>
      </c>
    </row>
    <row r="21" spans="1:5" ht="60" customHeight="1" x14ac:dyDescent="0.25">
      <c r="A21" s="173" t="s">
        <v>3728</v>
      </c>
      <c r="B21" s="194"/>
      <c r="C21" s="195" t="s">
        <v>3729</v>
      </c>
      <c r="D21" s="173" t="s">
        <v>3372</v>
      </c>
      <c r="E21" s="176" t="s">
        <v>3730</v>
      </c>
    </row>
    <row r="22" spans="1:5" ht="15" customHeight="1" x14ac:dyDescent="0.25">
      <c r="A22" s="173" t="s">
        <v>3731</v>
      </c>
      <c r="B22" s="194"/>
      <c r="C22" s="187" t="s">
        <v>3732</v>
      </c>
      <c r="D22" s="173"/>
      <c r="E22" s="176" t="s">
        <v>3733</v>
      </c>
    </row>
    <row r="23" spans="1:5" ht="15" customHeight="1" x14ac:dyDescent="0.25">
      <c r="A23" s="173" t="s">
        <v>3734</v>
      </c>
      <c r="B23" s="194"/>
      <c r="C23" s="187" t="s">
        <v>3735</v>
      </c>
      <c r="D23" s="173" t="s">
        <v>3379</v>
      </c>
      <c r="E23" s="176" t="s">
        <v>3736</v>
      </c>
    </row>
    <row r="24" spans="1:5" ht="30" customHeight="1" x14ac:dyDescent="0.25">
      <c r="A24" s="173" t="s">
        <v>3737</v>
      </c>
      <c r="B24" s="194"/>
      <c r="C24" s="195" t="s">
        <v>3729</v>
      </c>
      <c r="D24" s="173" t="s">
        <v>3372</v>
      </c>
      <c r="E24" s="176" t="s">
        <v>3738</v>
      </c>
    </row>
    <row r="25" spans="1:5" ht="120" customHeight="1" x14ac:dyDescent="0.25">
      <c r="A25" s="173" t="s">
        <v>3739</v>
      </c>
      <c r="B25" s="187" t="s">
        <v>3740</v>
      </c>
      <c r="C25" s="194"/>
      <c r="D25" s="173" t="s">
        <v>3385</v>
      </c>
      <c r="E25" s="176" t="s">
        <v>3741</v>
      </c>
    </row>
    <row r="26" spans="1:5" ht="15" customHeight="1" x14ac:dyDescent="0.25">
      <c r="A26" s="181" t="s">
        <v>3742</v>
      </c>
      <c r="B26" s="198"/>
      <c r="C26" s="199" t="s">
        <v>3743</v>
      </c>
      <c r="D26" s="181"/>
      <c r="E26" s="183" t="s">
        <v>3744</v>
      </c>
    </row>
    <row r="27" spans="1:5" ht="75" customHeight="1" x14ac:dyDescent="0.25">
      <c r="A27" s="175" t="s">
        <v>3745</v>
      </c>
      <c r="B27" s="195" t="s">
        <v>3746</v>
      </c>
      <c r="C27" s="200"/>
      <c r="D27" s="175" t="s">
        <v>3392</v>
      </c>
      <c r="E27" s="176" t="s">
        <v>3747</v>
      </c>
    </row>
    <row r="28" spans="1:5" ht="15" customHeight="1" x14ac:dyDescent="0.25">
      <c r="A28" s="175" t="s">
        <v>2140</v>
      </c>
      <c r="B28" s="200"/>
      <c r="C28" s="200"/>
      <c r="D28" s="175"/>
      <c r="E28" s="176" t="s">
        <v>3748</v>
      </c>
    </row>
    <row r="29" spans="1:5" ht="15" customHeight="1" x14ac:dyDescent="0.25">
      <c r="A29" s="175" t="s">
        <v>2143</v>
      </c>
      <c r="B29" s="200"/>
      <c r="C29" s="200"/>
      <c r="D29" s="175"/>
      <c r="E29" s="176" t="s">
        <v>3749</v>
      </c>
    </row>
    <row r="30" spans="1:5" ht="15" customHeight="1" x14ac:dyDescent="0.25">
      <c r="A30" s="175" t="s">
        <v>2146</v>
      </c>
      <c r="B30" s="200"/>
      <c r="C30" s="200"/>
      <c r="D30" s="175"/>
      <c r="E30" s="176" t="s">
        <v>3750</v>
      </c>
    </row>
    <row r="31" spans="1:5" ht="75" customHeight="1" x14ac:dyDescent="0.25">
      <c r="A31" s="173" t="s">
        <v>3751</v>
      </c>
      <c r="B31" s="187"/>
      <c r="C31" s="187"/>
      <c r="D31" s="173"/>
      <c r="E31" s="175" t="s">
        <v>3752</v>
      </c>
    </row>
    <row r="32" spans="1:5" ht="75" customHeight="1" x14ac:dyDescent="0.25">
      <c r="A32" s="173" t="s">
        <v>3753</v>
      </c>
      <c r="B32" s="194"/>
      <c r="C32" s="187" t="s">
        <v>3754</v>
      </c>
      <c r="D32" s="173" t="s">
        <v>3401</v>
      </c>
      <c r="E32" s="176" t="s">
        <v>3755</v>
      </c>
    </row>
    <row r="33" spans="1:5" ht="30" customHeight="1" x14ac:dyDescent="0.25">
      <c r="A33" s="173" t="s">
        <v>3756</v>
      </c>
      <c r="B33" s="195" t="s">
        <v>3757</v>
      </c>
      <c r="C33" s="194"/>
      <c r="D33" s="173" t="s">
        <v>3405</v>
      </c>
      <c r="E33" s="176" t="s">
        <v>3758</v>
      </c>
    </row>
    <row r="34" spans="1:5" ht="60" customHeight="1" x14ac:dyDescent="0.25">
      <c r="A34" s="173" t="s">
        <v>3759</v>
      </c>
      <c r="B34" s="187" t="s">
        <v>3760</v>
      </c>
      <c r="C34" s="194"/>
      <c r="D34" s="173" t="s">
        <v>3409</v>
      </c>
      <c r="E34" s="176" t="s">
        <v>3761</v>
      </c>
    </row>
    <row r="35" spans="1:5" ht="15" customHeight="1" x14ac:dyDescent="0.25">
      <c r="A35" s="173" t="s">
        <v>3762</v>
      </c>
      <c r="B35" s="194"/>
      <c r="C35" s="187" t="s">
        <v>3763</v>
      </c>
      <c r="D35" s="173"/>
      <c r="E35" s="177" t="s">
        <v>3764</v>
      </c>
    </row>
    <row r="36" spans="1:5" ht="15" customHeight="1" x14ac:dyDescent="0.25">
      <c r="A36" s="173" t="s">
        <v>3765</v>
      </c>
      <c r="B36" s="187"/>
      <c r="C36" s="187"/>
      <c r="D36" s="173"/>
      <c r="E36" s="164" t="s">
        <v>3415</v>
      </c>
    </row>
    <row r="37" spans="1:5" ht="45" customHeight="1" x14ac:dyDescent="0.25">
      <c r="A37" s="173" t="s">
        <v>3766</v>
      </c>
      <c r="B37" s="187" t="s">
        <v>3767</v>
      </c>
      <c r="C37" s="194"/>
      <c r="D37" s="173"/>
      <c r="E37" s="176" t="s">
        <v>3768</v>
      </c>
    </row>
    <row r="38" spans="1:5" ht="30" customHeight="1" x14ac:dyDescent="0.25">
      <c r="A38" s="173" t="s">
        <v>3769</v>
      </c>
      <c r="B38" s="195" t="s">
        <v>3757</v>
      </c>
      <c r="C38" s="194"/>
      <c r="D38" s="175" t="s">
        <v>3420</v>
      </c>
      <c r="E38" s="175" t="s">
        <v>3770</v>
      </c>
    </row>
    <row r="39" spans="1:5" ht="15" customHeight="1" x14ac:dyDescent="0.25">
      <c r="A39" s="173" t="s">
        <v>3422</v>
      </c>
      <c r="B39" s="187" t="s">
        <v>3771</v>
      </c>
      <c r="C39" s="187" t="s">
        <v>3772</v>
      </c>
      <c r="D39" s="173" t="s">
        <v>3773</v>
      </c>
      <c r="E39" s="176" t="s">
        <v>3774</v>
      </c>
    </row>
    <row r="40" spans="1:5" ht="15" customHeight="1" x14ac:dyDescent="0.25">
      <c r="A40" s="185" t="s">
        <v>3775</v>
      </c>
      <c r="B40" s="201"/>
      <c r="C40" s="202" t="s">
        <v>3428</v>
      </c>
      <c r="D40" s="185"/>
      <c r="E40" s="178" t="s">
        <v>3776</v>
      </c>
    </row>
    <row r="41" spans="1:5" ht="30" customHeight="1" x14ac:dyDescent="0.25">
      <c r="A41" s="185" t="s">
        <v>3777</v>
      </c>
      <c r="B41" s="201"/>
      <c r="C41" s="196" t="s">
        <v>3778</v>
      </c>
      <c r="D41" s="185"/>
      <c r="E41" s="178" t="s">
        <v>3779</v>
      </c>
    </row>
    <row r="42" spans="1:5" ht="60" customHeight="1" x14ac:dyDescent="0.25">
      <c r="A42" s="173" t="s">
        <v>3780</v>
      </c>
      <c r="B42" s="187" t="s">
        <v>3781</v>
      </c>
      <c r="C42" s="195" t="s">
        <v>3782</v>
      </c>
      <c r="D42" s="173" t="s">
        <v>3783</v>
      </c>
      <c r="E42" s="176" t="s">
        <v>3784</v>
      </c>
    </row>
    <row r="43" spans="1:5" ht="15" customHeight="1" x14ac:dyDescent="0.25">
      <c r="A43" s="175" t="s">
        <v>3785</v>
      </c>
      <c r="B43" s="200"/>
      <c r="C43" s="195" t="s">
        <v>3439</v>
      </c>
      <c r="D43" s="175"/>
      <c r="E43" s="176" t="s">
        <v>3786</v>
      </c>
    </row>
    <row r="44" spans="1:5" ht="45" customHeight="1" x14ac:dyDescent="0.25">
      <c r="A44" s="173" t="s">
        <v>3787</v>
      </c>
      <c r="B44" s="195" t="s">
        <v>3788</v>
      </c>
      <c r="C44" s="195" t="s">
        <v>3789</v>
      </c>
      <c r="D44" s="187" t="s">
        <v>3790</v>
      </c>
      <c r="E44" s="176" t="s">
        <v>3791</v>
      </c>
    </row>
    <row r="45" spans="1:5" ht="30" customHeight="1" x14ac:dyDescent="0.25">
      <c r="A45" s="173" t="s">
        <v>3792</v>
      </c>
      <c r="B45" s="194"/>
      <c r="C45" s="187" t="s">
        <v>3793</v>
      </c>
      <c r="D45" s="187" t="s">
        <v>3794</v>
      </c>
      <c r="E45" s="176" t="s">
        <v>3795</v>
      </c>
    </row>
    <row r="46" spans="1:5" ht="30" customHeight="1" x14ac:dyDescent="0.25">
      <c r="A46" s="173" t="s">
        <v>3796</v>
      </c>
      <c r="B46" s="194"/>
      <c r="C46" s="187" t="s">
        <v>3797</v>
      </c>
      <c r="D46" s="187" t="s">
        <v>3798</v>
      </c>
      <c r="E46" s="176" t="s">
        <v>3799</v>
      </c>
    </row>
    <row r="47" spans="1:5" ht="60" customHeight="1" x14ac:dyDescent="0.25">
      <c r="A47" s="173" t="s">
        <v>3800</v>
      </c>
      <c r="B47" s="187" t="s">
        <v>3455</v>
      </c>
      <c r="C47" s="194"/>
      <c r="D47" s="173" t="s">
        <v>3801</v>
      </c>
      <c r="E47" s="176" t="s">
        <v>3802</v>
      </c>
    </row>
    <row r="48" spans="1:5" ht="60" customHeight="1" x14ac:dyDescent="0.25">
      <c r="A48" s="173" t="s">
        <v>3803</v>
      </c>
      <c r="B48" s="195" t="s">
        <v>3804</v>
      </c>
      <c r="C48" s="194"/>
      <c r="D48" s="175" t="s">
        <v>3805</v>
      </c>
      <c r="E48" s="176" t="s">
        <v>3806</v>
      </c>
    </row>
    <row r="49" spans="1:5" ht="15" customHeight="1" x14ac:dyDescent="0.25">
      <c r="A49" s="173" t="s">
        <v>3807</v>
      </c>
      <c r="B49" s="194"/>
      <c r="C49" s="187" t="s">
        <v>3808</v>
      </c>
      <c r="D49" s="173" t="s">
        <v>3809</v>
      </c>
      <c r="E49" s="177" t="s">
        <v>3810</v>
      </c>
    </row>
    <row r="50" spans="1:5" ht="15" customHeight="1" x14ac:dyDescent="0.25">
      <c r="A50" s="173" t="s">
        <v>3811</v>
      </c>
      <c r="B50" s="194"/>
      <c r="C50" s="187" t="s">
        <v>3812</v>
      </c>
      <c r="D50" s="173" t="s">
        <v>3813</v>
      </c>
      <c r="E50" s="177" t="s">
        <v>3814</v>
      </c>
    </row>
    <row r="51" spans="1:5" ht="15" customHeight="1" x14ac:dyDescent="0.25">
      <c r="A51" s="173" t="s">
        <v>3815</v>
      </c>
      <c r="B51" s="194"/>
      <c r="C51" s="187" t="s">
        <v>3816</v>
      </c>
      <c r="D51" s="173" t="s">
        <v>3817</v>
      </c>
      <c r="E51" s="177" t="s">
        <v>3818</v>
      </c>
    </row>
    <row r="52" spans="1:5" ht="30" customHeight="1" x14ac:dyDescent="0.25">
      <c r="A52" s="173" t="s">
        <v>2207</v>
      </c>
      <c r="B52" s="194"/>
      <c r="C52" s="195" t="s">
        <v>3819</v>
      </c>
      <c r="D52" s="173" t="s">
        <v>3820</v>
      </c>
      <c r="E52" s="177" t="s">
        <v>3821</v>
      </c>
    </row>
    <row r="53" spans="1:5" ht="30" customHeight="1" x14ac:dyDescent="0.25">
      <c r="A53" s="173" t="s">
        <v>3822</v>
      </c>
      <c r="B53" s="194"/>
      <c r="C53" s="187" t="s">
        <v>3476</v>
      </c>
      <c r="D53" s="187" t="s">
        <v>3477</v>
      </c>
      <c r="E53" s="176" t="s">
        <v>3823</v>
      </c>
    </row>
    <row r="54" spans="1:5" ht="15" customHeight="1" x14ac:dyDescent="0.25">
      <c r="A54" s="173" t="s">
        <v>3824</v>
      </c>
      <c r="B54" s="187" t="s">
        <v>3825</v>
      </c>
      <c r="C54" s="187" t="s">
        <v>3826</v>
      </c>
      <c r="D54" s="173" t="s">
        <v>3482</v>
      </c>
      <c r="E54" s="177" t="s">
        <v>3827</v>
      </c>
    </row>
    <row r="55" spans="1:5" ht="45" customHeight="1" x14ac:dyDescent="0.25">
      <c r="A55" s="173" t="s">
        <v>3828</v>
      </c>
      <c r="B55" s="194"/>
      <c r="C55" s="187" t="s">
        <v>3484</v>
      </c>
      <c r="D55" s="175" t="s">
        <v>3485</v>
      </c>
      <c r="E55" s="173" t="s">
        <v>3829</v>
      </c>
    </row>
    <row r="56" spans="1:5" ht="45" customHeight="1" x14ac:dyDescent="0.25">
      <c r="A56" s="173" t="s">
        <v>2191</v>
      </c>
      <c r="B56" s="194"/>
      <c r="C56" s="187" t="s">
        <v>3487</v>
      </c>
      <c r="D56" s="175" t="s">
        <v>3830</v>
      </c>
      <c r="E56" s="173" t="s">
        <v>3831</v>
      </c>
    </row>
    <row r="57" spans="1:5" ht="15" customHeight="1" x14ac:dyDescent="0.25">
      <c r="A57" s="173" t="s">
        <v>3832</v>
      </c>
      <c r="B57" s="194"/>
      <c r="C57" s="187" t="s">
        <v>3490</v>
      </c>
      <c r="D57" s="173"/>
      <c r="E57" s="177" t="s">
        <v>3833</v>
      </c>
    </row>
    <row r="58" spans="1:5" ht="15" customHeight="1" x14ac:dyDescent="0.25">
      <c r="A58" s="173" t="s">
        <v>3834</v>
      </c>
      <c r="B58" s="194"/>
      <c r="C58" s="187" t="s">
        <v>3493</v>
      </c>
      <c r="D58" s="173"/>
      <c r="E58" s="177" t="s">
        <v>3835</v>
      </c>
    </row>
    <row r="59" spans="1:5" ht="15" customHeight="1" x14ac:dyDescent="0.25">
      <c r="A59" s="173" t="s">
        <v>3836</v>
      </c>
      <c r="B59" s="187" t="s">
        <v>3837</v>
      </c>
      <c r="C59" s="187" t="s">
        <v>3497</v>
      </c>
      <c r="D59" s="173"/>
      <c r="E59" s="177" t="s">
        <v>3838</v>
      </c>
    </row>
    <row r="60" spans="1:5" ht="15" customHeight="1" x14ac:dyDescent="0.25">
      <c r="A60" s="173" t="s">
        <v>3839</v>
      </c>
      <c r="B60" s="194"/>
      <c r="C60" s="187" t="s">
        <v>3840</v>
      </c>
      <c r="D60" s="173"/>
      <c r="E60" s="177" t="s">
        <v>3841</v>
      </c>
    </row>
    <row r="61" spans="1:5" ht="45" customHeight="1" x14ac:dyDescent="0.25">
      <c r="A61" s="173" t="s">
        <v>3842</v>
      </c>
      <c r="B61" s="187" t="s">
        <v>3843</v>
      </c>
      <c r="C61" s="194"/>
      <c r="D61" s="175" t="s">
        <v>3504</v>
      </c>
      <c r="E61" s="173" t="s">
        <v>3844</v>
      </c>
    </row>
    <row r="62" spans="1:5" ht="15" customHeight="1" x14ac:dyDescent="0.25">
      <c r="A62" s="173" t="s">
        <v>3845</v>
      </c>
      <c r="B62" s="187" t="s">
        <v>3837</v>
      </c>
      <c r="C62" s="194"/>
      <c r="D62" s="173"/>
      <c r="E62" s="177" t="s">
        <v>3846</v>
      </c>
    </row>
    <row r="63" spans="1:5" ht="15" customHeight="1" x14ac:dyDescent="0.25">
      <c r="A63" s="173" t="s">
        <v>3847</v>
      </c>
      <c r="B63" s="187" t="s">
        <v>3837</v>
      </c>
      <c r="C63" s="194"/>
      <c r="D63" s="173"/>
      <c r="E63" s="177" t="s">
        <v>3848</v>
      </c>
    </row>
    <row r="64" spans="1:5" ht="15" customHeight="1" x14ac:dyDescent="0.25">
      <c r="A64" s="187" t="s">
        <v>3849</v>
      </c>
      <c r="B64" s="187" t="s">
        <v>3837</v>
      </c>
      <c r="C64" s="194"/>
      <c r="D64" s="173" t="s">
        <v>3511</v>
      </c>
      <c r="E64" s="177" t="s">
        <v>3850</v>
      </c>
    </row>
    <row r="65" spans="1:5" ht="30" customHeight="1" x14ac:dyDescent="0.25">
      <c r="A65" s="187" t="s">
        <v>3851</v>
      </c>
      <c r="B65" s="187" t="s">
        <v>3837</v>
      </c>
      <c r="C65" s="194"/>
      <c r="D65" s="173" t="s">
        <v>3514</v>
      </c>
      <c r="E65" s="176" t="s">
        <v>3852</v>
      </c>
    </row>
    <row r="66" spans="1:5" ht="15" customHeight="1" x14ac:dyDescent="0.25">
      <c r="A66" s="187" t="s">
        <v>3853</v>
      </c>
      <c r="B66" s="187" t="s">
        <v>3837</v>
      </c>
      <c r="C66" s="194"/>
      <c r="D66" s="173" t="s">
        <v>3517</v>
      </c>
      <c r="E66" s="188" t="s">
        <v>3854</v>
      </c>
    </row>
    <row r="67" spans="1:5" ht="15" customHeight="1" x14ac:dyDescent="0.25">
      <c r="A67" s="187" t="s">
        <v>3855</v>
      </c>
      <c r="B67" s="187" t="s">
        <v>3837</v>
      </c>
      <c r="C67" s="194"/>
      <c r="D67" s="173" t="s">
        <v>3520</v>
      </c>
      <c r="E67" s="188" t="s">
        <v>3856</v>
      </c>
    </row>
    <row r="68" spans="1:5" ht="15" customHeight="1" x14ac:dyDescent="0.25">
      <c r="A68" s="173" t="s">
        <v>3857</v>
      </c>
      <c r="B68" s="187" t="s">
        <v>3837</v>
      </c>
      <c r="C68" s="194"/>
      <c r="D68" s="173" t="s">
        <v>3523</v>
      </c>
      <c r="E68" s="177" t="s">
        <v>3858</v>
      </c>
    </row>
    <row r="69" spans="1:5" ht="15" customHeight="1" x14ac:dyDescent="0.25">
      <c r="A69" s="187" t="s">
        <v>3859</v>
      </c>
      <c r="B69" s="187" t="s">
        <v>3837</v>
      </c>
      <c r="C69" s="194"/>
      <c r="D69" s="173" t="s">
        <v>3526</v>
      </c>
      <c r="E69" s="177" t="s">
        <v>3860</v>
      </c>
    </row>
    <row r="70" spans="1:5" ht="15" customHeight="1" x14ac:dyDescent="0.25">
      <c r="A70" s="187" t="s">
        <v>3861</v>
      </c>
      <c r="B70" s="187" t="s">
        <v>3837</v>
      </c>
      <c r="C70" s="194"/>
      <c r="D70" s="173" t="s">
        <v>3529</v>
      </c>
      <c r="E70" s="176" t="s">
        <v>3862</v>
      </c>
    </row>
    <row r="71" spans="1:5" ht="30" customHeight="1" x14ac:dyDescent="0.25">
      <c r="A71" s="189" t="s">
        <v>3863</v>
      </c>
      <c r="B71" s="187" t="s">
        <v>3837</v>
      </c>
      <c r="C71" s="203"/>
      <c r="D71" s="176"/>
      <c r="E71" s="176" t="s">
        <v>3864</v>
      </c>
    </row>
    <row r="72" spans="1:5" ht="45" customHeight="1" x14ac:dyDescent="0.25">
      <c r="A72" s="173" t="s">
        <v>3865</v>
      </c>
      <c r="B72" s="187" t="s">
        <v>3760</v>
      </c>
      <c r="C72" s="194"/>
      <c r="D72" s="173"/>
      <c r="E72" s="176" t="s">
        <v>3866</v>
      </c>
    </row>
    <row r="73" spans="1:5" ht="15" customHeight="1" x14ac:dyDescent="0.25">
      <c r="A73" s="173" t="s">
        <v>3867</v>
      </c>
      <c r="B73" s="187" t="s">
        <v>3760</v>
      </c>
      <c r="C73" s="194"/>
      <c r="D73" s="173" t="s">
        <v>3536</v>
      </c>
      <c r="E73" s="177" t="s">
        <v>3868</v>
      </c>
    </row>
    <row r="74" spans="1:5" ht="15" customHeight="1" x14ac:dyDescent="0.25">
      <c r="A74" s="173" t="s">
        <v>3869</v>
      </c>
      <c r="B74" s="187" t="s">
        <v>3760</v>
      </c>
      <c r="C74" s="194"/>
      <c r="D74" s="173" t="s">
        <v>3539</v>
      </c>
      <c r="E74" s="177" t="s">
        <v>3870</v>
      </c>
    </row>
    <row r="75" spans="1:5" ht="15" customHeight="1" x14ac:dyDescent="0.25">
      <c r="A75" s="173" t="s">
        <v>3871</v>
      </c>
      <c r="B75" s="187" t="s">
        <v>3760</v>
      </c>
      <c r="C75" s="194"/>
      <c r="D75" s="173" t="s">
        <v>3542</v>
      </c>
      <c r="E75" s="177" t="s">
        <v>3872</v>
      </c>
    </row>
    <row r="76" spans="1:5" ht="31.5" customHeight="1" x14ac:dyDescent="0.25">
      <c r="A76" s="173" t="s">
        <v>3873</v>
      </c>
      <c r="B76" s="195" t="s">
        <v>3696</v>
      </c>
      <c r="C76" s="194"/>
      <c r="D76" s="173"/>
      <c r="E76" s="176" t="s">
        <v>3874</v>
      </c>
    </row>
    <row r="77" spans="1:5" ht="15" customHeight="1" x14ac:dyDescent="0.25">
      <c r="A77" s="173" t="s">
        <v>3875</v>
      </c>
      <c r="B77" s="195" t="s">
        <v>3746</v>
      </c>
      <c r="C77" s="194"/>
      <c r="D77" s="173"/>
      <c r="E77" s="177" t="s">
        <v>3876</v>
      </c>
    </row>
    <row r="78" spans="1:5" ht="15" customHeight="1" x14ac:dyDescent="0.25">
      <c r="A78" s="204" t="s">
        <v>3548</v>
      </c>
      <c r="B78" s="194"/>
      <c r="C78" s="194"/>
      <c r="D78" s="173" t="s">
        <v>3549</v>
      </c>
      <c r="E78" s="177" t="s">
        <v>3877</v>
      </c>
    </row>
    <row r="79" spans="1:5" ht="15" customHeight="1" x14ac:dyDescent="0.25">
      <c r="A79" s="204" t="s">
        <v>2193</v>
      </c>
      <c r="B79" s="187" t="s">
        <v>3825</v>
      </c>
      <c r="C79" s="187" t="s">
        <v>3878</v>
      </c>
      <c r="D79" s="173" t="s">
        <v>3482</v>
      </c>
      <c r="E79" s="177" t="s">
        <v>3879</v>
      </c>
    </row>
    <row r="80" spans="1:5" ht="45" customHeight="1" x14ac:dyDescent="0.25">
      <c r="A80" s="204" t="s">
        <v>2191</v>
      </c>
      <c r="B80" s="194"/>
      <c r="C80" s="187" t="s">
        <v>3484</v>
      </c>
      <c r="D80" s="175" t="s">
        <v>3830</v>
      </c>
      <c r="E80" s="177" t="s">
        <v>3880</v>
      </c>
    </row>
    <row r="81" spans="1:5" ht="45" customHeight="1" x14ac:dyDescent="0.25">
      <c r="A81" s="204" t="s">
        <v>3881</v>
      </c>
      <c r="B81" s="194"/>
      <c r="C81" s="194"/>
      <c r="D81" s="175" t="s">
        <v>3554</v>
      </c>
      <c r="E81" s="177" t="s">
        <v>3882</v>
      </c>
    </row>
    <row r="82" spans="1:5" ht="30" customHeight="1" x14ac:dyDescent="0.25">
      <c r="A82" s="204" t="s">
        <v>3556</v>
      </c>
      <c r="B82" s="194"/>
      <c r="C82" s="194"/>
      <c r="D82" s="175" t="s">
        <v>3557</v>
      </c>
      <c r="E82" s="177" t="s">
        <v>3883</v>
      </c>
    </row>
    <row r="83" spans="1:5" ht="45" customHeight="1" x14ac:dyDescent="0.25">
      <c r="A83" s="204" t="s">
        <v>3559</v>
      </c>
      <c r="B83" s="194"/>
      <c r="C83" s="194"/>
      <c r="D83" s="175" t="s">
        <v>3560</v>
      </c>
      <c r="E83" s="176" t="s">
        <v>3884</v>
      </c>
    </row>
    <row r="84" spans="1:5" ht="45" customHeight="1" x14ac:dyDescent="0.25">
      <c r="A84" s="204" t="s">
        <v>3562</v>
      </c>
      <c r="B84" s="194"/>
      <c r="C84" s="194"/>
      <c r="D84" s="175" t="s">
        <v>3563</v>
      </c>
      <c r="E84" s="177" t="s">
        <v>3885</v>
      </c>
    </row>
    <row r="85" spans="1:5" ht="47.25" customHeight="1" x14ac:dyDescent="0.25">
      <c r="A85" s="204" t="s">
        <v>3565</v>
      </c>
      <c r="B85" s="194"/>
      <c r="C85" s="194"/>
      <c r="D85" s="175" t="s">
        <v>3566</v>
      </c>
      <c r="E85" s="177" t="s">
        <v>3886</v>
      </c>
    </row>
    <row r="86" spans="1:5" ht="45" customHeight="1" x14ac:dyDescent="0.25">
      <c r="A86" s="204" t="s">
        <v>3568</v>
      </c>
      <c r="B86" s="194"/>
      <c r="C86" s="194"/>
      <c r="D86" s="175" t="s">
        <v>3569</v>
      </c>
      <c r="E86" s="177" t="s">
        <v>3887</v>
      </c>
    </row>
    <row r="87" spans="1:5" ht="30" customHeight="1" x14ac:dyDescent="0.25">
      <c r="A87" s="204" t="s">
        <v>3571</v>
      </c>
      <c r="B87" s="194"/>
      <c r="C87" s="194"/>
      <c r="D87" s="175" t="s">
        <v>3572</v>
      </c>
      <c r="E87" s="177" t="s">
        <v>3888</v>
      </c>
    </row>
    <row r="88" spans="1:5" ht="45" customHeight="1" x14ac:dyDescent="0.25">
      <c r="A88" s="204" t="s">
        <v>3574</v>
      </c>
      <c r="B88" s="194"/>
      <c r="C88" s="194"/>
      <c r="D88" s="175" t="s">
        <v>3575</v>
      </c>
      <c r="E88" s="177" t="s">
        <v>3889</v>
      </c>
    </row>
    <row r="89" spans="1:5" ht="45" customHeight="1" x14ac:dyDescent="0.25">
      <c r="A89" s="204" t="s">
        <v>3577</v>
      </c>
      <c r="B89" s="194"/>
      <c r="C89" s="194"/>
      <c r="D89" s="175" t="s">
        <v>3578</v>
      </c>
      <c r="E89" s="176" t="s">
        <v>3890</v>
      </c>
    </row>
    <row r="90" spans="1:5" ht="15" customHeight="1" x14ac:dyDescent="0.25">
      <c r="A90" s="204" t="s">
        <v>3580</v>
      </c>
      <c r="B90" s="194"/>
      <c r="C90" s="194"/>
      <c r="D90" s="173" t="s">
        <v>3344</v>
      </c>
      <c r="E90" s="177" t="s">
        <v>3891</v>
      </c>
    </row>
    <row r="91" spans="1:5" ht="15" customHeight="1" x14ac:dyDescent="0.25">
      <c r="A91" s="204" t="s">
        <v>3582</v>
      </c>
      <c r="B91" s="194"/>
      <c r="C91" s="194"/>
      <c r="D91" s="173" t="s">
        <v>3477</v>
      </c>
      <c r="E91" s="177" t="s">
        <v>3892</v>
      </c>
    </row>
    <row r="92" spans="1:5" ht="15" customHeight="1" x14ac:dyDescent="0.25">
      <c r="A92" s="204" t="s">
        <v>3584</v>
      </c>
      <c r="B92" s="194"/>
      <c r="C92" s="194"/>
      <c r="D92" s="173" t="s">
        <v>3585</v>
      </c>
      <c r="E92" s="177" t="s">
        <v>3893</v>
      </c>
    </row>
    <row r="93" spans="1:5" ht="15" customHeight="1" x14ac:dyDescent="0.25">
      <c r="A93" s="204" t="s">
        <v>3587</v>
      </c>
      <c r="B93" s="194"/>
      <c r="C93" s="194"/>
      <c r="D93" s="173" t="s">
        <v>3588</v>
      </c>
      <c r="E93" s="177" t="s">
        <v>3894</v>
      </c>
    </row>
    <row r="94" spans="1:5" ht="15" customHeight="1" x14ac:dyDescent="0.25">
      <c r="A94" s="204" t="s">
        <v>3590</v>
      </c>
      <c r="B94" s="194"/>
      <c r="C94" s="194"/>
      <c r="D94" s="173" t="s">
        <v>3591</v>
      </c>
      <c r="E94" s="177" t="s">
        <v>3895</v>
      </c>
    </row>
    <row r="95" spans="1:5" ht="15" customHeight="1" x14ac:dyDescent="0.25">
      <c r="A95" s="204" t="s">
        <v>3593</v>
      </c>
      <c r="B95" s="194"/>
      <c r="C95" s="194"/>
      <c r="D95" s="173" t="s">
        <v>3594</v>
      </c>
      <c r="E95" s="177" t="s">
        <v>3896</v>
      </c>
    </row>
    <row r="96" spans="1:5" ht="15" customHeight="1" x14ac:dyDescent="0.25">
      <c r="A96" s="204" t="s">
        <v>3596</v>
      </c>
      <c r="B96" s="194"/>
      <c r="C96" s="194"/>
      <c r="D96" s="173" t="s">
        <v>3597</v>
      </c>
      <c r="E96" s="177" t="s">
        <v>3897</v>
      </c>
    </row>
    <row r="97" spans="1:5" ht="15" customHeight="1" x14ac:dyDescent="0.25">
      <c r="A97" s="204" t="s">
        <v>3599</v>
      </c>
      <c r="B97" s="194"/>
      <c r="C97" s="194"/>
      <c r="D97" s="173" t="s">
        <v>3600</v>
      </c>
      <c r="E97" s="177" t="s">
        <v>3898</v>
      </c>
    </row>
    <row r="98" spans="1:5" ht="15" customHeight="1" x14ac:dyDescent="0.25">
      <c r="A98" s="204" t="s">
        <v>3602</v>
      </c>
      <c r="B98" s="194"/>
      <c r="C98" s="194"/>
      <c r="D98" s="173" t="s">
        <v>3517</v>
      </c>
      <c r="E98" s="177" t="s">
        <v>3899</v>
      </c>
    </row>
    <row r="99" spans="1:5" ht="15" customHeight="1" x14ac:dyDescent="0.25">
      <c r="A99" s="204" t="s">
        <v>3604</v>
      </c>
      <c r="B99" s="194"/>
      <c r="C99" s="194"/>
      <c r="D99" s="173" t="s">
        <v>3514</v>
      </c>
      <c r="E99" s="177" t="s">
        <v>3900</v>
      </c>
    </row>
    <row r="100" spans="1:5" ht="15" customHeight="1" x14ac:dyDescent="0.25">
      <c r="A100" s="204" t="s">
        <v>3606</v>
      </c>
      <c r="B100" s="194"/>
      <c r="C100" s="194"/>
      <c r="D100" s="173" t="s">
        <v>3520</v>
      </c>
      <c r="E100" s="177" t="s">
        <v>3901</v>
      </c>
    </row>
    <row r="101" spans="1:5" ht="15" customHeight="1" x14ac:dyDescent="0.25">
      <c r="A101" s="204" t="s">
        <v>3608</v>
      </c>
      <c r="B101" s="194"/>
      <c r="C101" s="194"/>
      <c r="D101" s="173" t="s">
        <v>3609</v>
      </c>
      <c r="E101" s="177" t="s">
        <v>3902</v>
      </c>
    </row>
    <row r="102" spans="1:5" ht="15" customHeight="1" x14ac:dyDescent="0.25">
      <c r="A102" s="204" t="s">
        <v>3611</v>
      </c>
      <c r="B102" s="194"/>
      <c r="C102" s="194"/>
      <c r="D102" s="173" t="s">
        <v>3612</v>
      </c>
      <c r="E102" s="177" t="s">
        <v>3896</v>
      </c>
    </row>
    <row r="103" spans="1:5" ht="15" customHeight="1" x14ac:dyDescent="0.25">
      <c r="A103" s="204" t="s">
        <v>3613</v>
      </c>
      <c r="B103" s="194"/>
      <c r="C103" s="194"/>
      <c r="D103" s="173" t="s">
        <v>3903</v>
      </c>
      <c r="E103" s="177" t="s">
        <v>3904</v>
      </c>
    </row>
    <row r="104" spans="1:5" ht="15" customHeight="1" x14ac:dyDescent="0.25">
      <c r="A104" s="204" t="s">
        <v>3616</v>
      </c>
      <c r="B104" s="194"/>
      <c r="C104" s="194"/>
      <c r="D104" s="173" t="s">
        <v>3905</v>
      </c>
      <c r="E104" s="177" t="s">
        <v>3906</v>
      </c>
    </row>
    <row r="105" spans="1:5" ht="15" customHeight="1" x14ac:dyDescent="0.25">
      <c r="A105" s="204" t="s">
        <v>3619</v>
      </c>
      <c r="B105" s="194"/>
      <c r="C105" s="194"/>
      <c r="D105" s="173" t="s">
        <v>3907</v>
      </c>
      <c r="E105" s="177" t="s">
        <v>3908</v>
      </c>
    </row>
    <row r="106" spans="1:5" ht="15" customHeight="1" x14ac:dyDescent="0.25">
      <c r="A106" s="204" t="s">
        <v>3622</v>
      </c>
      <c r="B106" s="194"/>
      <c r="C106" s="194"/>
      <c r="D106" s="173" t="s">
        <v>3909</v>
      </c>
      <c r="E106" s="177" t="s">
        <v>3910</v>
      </c>
    </row>
    <row r="107" spans="1:5" ht="15" customHeight="1" x14ac:dyDescent="0.25">
      <c r="A107" s="204" t="s">
        <v>3625</v>
      </c>
      <c r="B107" s="194"/>
      <c r="C107" s="194"/>
      <c r="D107" s="173" t="s">
        <v>3911</v>
      </c>
      <c r="E107" s="177" t="s">
        <v>3912</v>
      </c>
    </row>
    <row r="108" spans="1:5" ht="15" customHeight="1" x14ac:dyDescent="0.25">
      <c r="A108" s="204" t="s">
        <v>3628</v>
      </c>
      <c r="B108" s="194"/>
      <c r="C108" s="194"/>
      <c r="D108" s="173" t="s">
        <v>3913</v>
      </c>
      <c r="E108" s="177" t="s">
        <v>3914</v>
      </c>
    </row>
    <row r="109" spans="1:5" ht="15" customHeight="1" x14ac:dyDescent="0.25">
      <c r="A109" s="204" t="s">
        <v>3631</v>
      </c>
      <c r="B109" s="194"/>
      <c r="C109" s="194"/>
      <c r="D109" s="173" t="s">
        <v>3915</v>
      </c>
      <c r="E109" s="177" t="s">
        <v>3916</v>
      </c>
    </row>
    <row r="110" spans="1:5" ht="15" customHeight="1" x14ac:dyDescent="0.25">
      <c r="A110" s="204" t="s">
        <v>3634</v>
      </c>
      <c r="B110" s="194"/>
      <c r="C110" s="194"/>
      <c r="D110" s="173" t="s">
        <v>3917</v>
      </c>
      <c r="E110" s="177" t="s">
        <v>3918</v>
      </c>
    </row>
    <row r="111" spans="1:5" ht="15" customHeight="1" x14ac:dyDescent="0.25">
      <c r="A111" s="204" t="s">
        <v>3637</v>
      </c>
      <c r="B111" s="194"/>
      <c r="C111" s="194"/>
      <c r="D111" s="173" t="s">
        <v>3919</v>
      </c>
      <c r="E111" s="177" t="s">
        <v>3639</v>
      </c>
    </row>
    <row r="112" spans="1:5" ht="15" customHeight="1" x14ac:dyDescent="0.25">
      <c r="A112" s="205" t="s">
        <v>3640</v>
      </c>
      <c r="B112" s="197"/>
      <c r="C112" s="197"/>
      <c r="D112" s="173" t="s">
        <v>3920</v>
      </c>
      <c r="E112" s="177" t="s">
        <v>3921</v>
      </c>
    </row>
    <row r="113" spans="1:5" ht="15" customHeight="1" x14ac:dyDescent="0.25">
      <c r="A113" s="205" t="s">
        <v>3643</v>
      </c>
      <c r="B113" s="197"/>
      <c r="C113" s="197"/>
      <c r="D113" s="173" t="s">
        <v>3922</v>
      </c>
      <c r="E113" s="177" t="s">
        <v>3923</v>
      </c>
    </row>
    <row r="114" spans="1:5" ht="15" customHeight="1" x14ac:dyDescent="0.25">
      <c r="A114" s="206" t="s">
        <v>556</v>
      </c>
      <c r="B114" s="192"/>
      <c r="C114" s="192"/>
      <c r="D114" s="173" t="s">
        <v>3924</v>
      </c>
      <c r="E114" s="177" t="s">
        <v>3925</v>
      </c>
    </row>
    <row r="115" spans="1:5" ht="15" customHeight="1" x14ac:dyDescent="0.25">
      <c r="A115" s="206" t="s">
        <v>558</v>
      </c>
      <c r="B115" s="192"/>
      <c r="C115" s="192"/>
      <c r="D115" s="173" t="s">
        <v>3926</v>
      </c>
      <c r="E115" s="177" t="s">
        <v>3927</v>
      </c>
    </row>
    <row r="116" spans="1:5" ht="15" customHeight="1" x14ac:dyDescent="0.25">
      <c r="A116" s="205" t="s">
        <v>3650</v>
      </c>
      <c r="B116" s="197"/>
      <c r="C116" s="197"/>
      <c r="D116" s="173" t="s">
        <v>3928</v>
      </c>
      <c r="E116" s="177" t="s">
        <v>3929</v>
      </c>
    </row>
    <row r="117" spans="1:5" ht="15" customHeight="1" x14ac:dyDescent="0.25">
      <c r="A117" s="205" t="s">
        <v>3653</v>
      </c>
      <c r="B117" s="197"/>
      <c r="C117" s="197"/>
      <c r="D117" s="173" t="s">
        <v>3930</v>
      </c>
      <c r="E117" s="177" t="s">
        <v>3931</v>
      </c>
    </row>
    <row r="118" spans="1:5" ht="15" customHeight="1" x14ac:dyDescent="0.25">
      <c r="A118" s="205" t="s">
        <v>627</v>
      </c>
      <c r="B118" s="197"/>
      <c r="C118" s="197"/>
      <c r="D118" s="173" t="s">
        <v>3932</v>
      </c>
      <c r="E118" s="177" t="s">
        <v>3933</v>
      </c>
    </row>
    <row r="119" spans="1:5" ht="15" customHeight="1" x14ac:dyDescent="0.25">
      <c r="A119" s="205" t="s">
        <v>3658</v>
      </c>
      <c r="B119" s="197"/>
      <c r="C119" s="197"/>
      <c r="D119" s="177" t="s">
        <v>3536</v>
      </c>
      <c r="E119" s="177" t="s">
        <v>3934</v>
      </c>
    </row>
    <row r="120" spans="1:5" ht="15" customHeight="1" x14ac:dyDescent="0.25">
      <c r="A120" s="205" t="s">
        <v>3935</v>
      </c>
      <c r="B120" s="197"/>
      <c r="C120" s="197"/>
      <c r="D120" s="177" t="s">
        <v>3661</v>
      </c>
      <c r="E120" s="177" t="s">
        <v>3936</v>
      </c>
    </row>
    <row r="121" spans="1:5" ht="15" customHeight="1" x14ac:dyDescent="0.25">
      <c r="A121" s="205" t="s">
        <v>3937</v>
      </c>
      <c r="B121" s="197"/>
      <c r="C121" s="197"/>
      <c r="D121" s="177" t="s">
        <v>3664</v>
      </c>
      <c r="E121" s="177" t="s">
        <v>3938</v>
      </c>
    </row>
    <row r="122" spans="1:5" ht="15" customHeight="1" x14ac:dyDescent="0.25">
      <c r="A122" s="205" t="s">
        <v>3939</v>
      </c>
      <c r="B122" s="197"/>
      <c r="C122" s="197"/>
      <c r="D122" s="177" t="s">
        <v>3667</v>
      </c>
      <c r="E122" s="177" t="s">
        <v>3940</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164" customWidth="1"/>
    <col min="2" max="2" width="148.5703125" style="180" customWidth="1"/>
    <col min="3" max="4" width="10.5703125" style="164" customWidth="1"/>
    <col min="5" max="16384" width="10.5703125" style="164"/>
  </cols>
  <sheetData>
    <row r="2" spans="2:2" ht="18" customHeight="1" x14ac:dyDescent="0.3">
      <c r="B2" s="208" t="s">
        <v>3941</v>
      </c>
    </row>
    <row r="3" spans="2:2" ht="17.45" customHeight="1" x14ac:dyDescent="0.3">
      <c r="B3" s="209"/>
    </row>
    <row r="4" spans="2:2" ht="339.75" customHeight="1" x14ac:dyDescent="0.3">
      <c r="B4" s="210" t="s">
        <v>3942</v>
      </c>
    </row>
    <row r="26" spans="4:4" ht="13.9" customHeight="1" x14ac:dyDescent="0.25">
      <c r="D26" s="164" t="s">
        <v>2189</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Welz, Volker (FI 4)</cp:lastModifiedBy>
  <cp:lastPrinted>2016-05-20T08:25:54Z</cp:lastPrinted>
  <dcterms:created xsi:type="dcterms:W3CDTF">2016-04-21T08:07:20Z</dcterms:created>
  <dcterms:modified xsi:type="dcterms:W3CDTF">2024-07-30T10:12:31Z</dcterms:modified>
</cp:coreProperties>
</file>